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45" windowWidth="25260" windowHeight="14580" activeTab="1"/>
  </bookViews>
  <sheets>
    <sheet name="Instructions" sheetId="2" r:id="rId1"/>
    <sheet name="Budget Form" sheetId="1" r:id="rId2"/>
    <sheet name="Subcontract" sheetId="3" r:id="rId3"/>
  </sheets>
  <definedNames>
    <definedName name="_xlnm.Print_Area" localSheetId="1">'Budget Form'!$A$1:$H$83</definedName>
    <definedName name="_xlnm.Print_Area" localSheetId="0">Instructions!$A$1:$B$32</definedName>
    <definedName name="_xlnm.Print_Area" localSheetId="2">Subcontract!$A$1:$H$73</definedName>
    <definedName name="_xlnm.Print_Titles" localSheetId="1">'Budget Form'!$1:$1</definedName>
  </definedNames>
  <calcPr calcId="145621"/>
</workbook>
</file>

<file path=xl/calcChain.xml><?xml version="1.0" encoding="utf-8"?>
<calcChain xmlns="http://schemas.openxmlformats.org/spreadsheetml/2006/main">
  <c r="G69" i="1" l="1"/>
  <c r="F69" i="1"/>
  <c r="F66" i="1"/>
  <c r="G66" i="1"/>
  <c r="A39" i="1" l="1"/>
  <c r="A38" i="1"/>
  <c r="A37" i="1"/>
  <c r="A35" i="1"/>
  <c r="A34" i="1"/>
  <c r="A65" i="1"/>
  <c r="A64" i="1"/>
  <c r="A63" i="1"/>
  <c r="F44" i="1" l="1"/>
  <c r="G24" i="1"/>
  <c r="B39" i="1" s="1"/>
  <c r="G39" i="1" s="1"/>
  <c r="F23" i="1"/>
  <c r="B38" i="1" s="1"/>
  <c r="F38" i="1" s="1"/>
  <c r="G18" i="1"/>
  <c r="B36" i="1" s="1"/>
  <c r="G36" i="1" s="1"/>
  <c r="F17" i="1"/>
  <c r="B35" i="1" s="1"/>
  <c r="F35" i="1" s="1"/>
  <c r="B61" i="3" l="1"/>
  <c r="B60" i="3"/>
  <c r="B59" i="3"/>
  <c r="B73" i="3" l="1"/>
  <c r="E56" i="1"/>
  <c r="H72" i="3"/>
  <c r="H71" i="3"/>
  <c r="H70" i="3"/>
  <c r="H69" i="3"/>
  <c r="H73" i="3" s="1"/>
  <c r="G68" i="3"/>
  <c r="F68" i="3"/>
  <c r="E68" i="3"/>
  <c r="G58" i="3"/>
  <c r="F58" i="3"/>
  <c r="E58" i="3"/>
  <c r="G56" i="3"/>
  <c r="F56" i="3"/>
  <c r="E56" i="3"/>
  <c r="G53" i="3"/>
  <c r="F53" i="3"/>
  <c r="E53" i="3"/>
  <c r="G51" i="3"/>
  <c r="F51" i="3"/>
  <c r="E51" i="3"/>
  <c r="G48" i="3"/>
  <c r="F48" i="3"/>
  <c r="E48" i="3"/>
  <c r="G46" i="3"/>
  <c r="F46" i="3"/>
  <c r="E43" i="3"/>
  <c r="E46" i="3" s="1"/>
  <c r="G42" i="3"/>
  <c r="F42" i="3"/>
  <c r="E42" i="3"/>
  <c r="G40" i="3"/>
  <c r="F40" i="3"/>
  <c r="G27" i="3"/>
  <c r="F27" i="3"/>
  <c r="E27" i="3"/>
  <c r="G25" i="3"/>
  <c r="F25" i="3"/>
  <c r="E22" i="3"/>
  <c r="B37" i="3" s="1"/>
  <c r="G21" i="3"/>
  <c r="F21" i="3"/>
  <c r="E21" i="3"/>
  <c r="G19" i="3"/>
  <c r="F19" i="3"/>
  <c r="E16" i="3"/>
  <c r="B34" i="3" s="1"/>
  <c r="G15" i="3"/>
  <c r="F15" i="3"/>
  <c r="E15" i="3"/>
  <c r="G12" i="3"/>
  <c r="G11" i="3"/>
  <c r="G13" i="3" s="1"/>
  <c r="G65" i="3" s="1"/>
  <c r="F10" i="3"/>
  <c r="F9" i="3"/>
  <c r="F13" i="3" s="1"/>
  <c r="E8" i="3"/>
  <c r="B29" i="3" s="1"/>
  <c r="E7" i="3"/>
  <c r="B28" i="3" s="1"/>
  <c r="E28" i="3" s="1"/>
  <c r="E40" i="3" s="1"/>
  <c r="F65" i="3" l="1"/>
  <c r="G61" i="3"/>
  <c r="E19" i="3"/>
  <c r="F60" i="3"/>
  <c r="E13" i="3"/>
  <c r="E25" i="3"/>
  <c r="E59" i="3" l="1"/>
  <c r="E62" i="3" s="1"/>
  <c r="E65" i="3" s="1"/>
  <c r="H65" i="3" l="1"/>
  <c r="B3" i="3"/>
  <c r="H79" i="1" l="1"/>
  <c r="H80" i="1"/>
  <c r="H81" i="1"/>
  <c r="H78" i="1"/>
  <c r="H82" i="1" l="1"/>
  <c r="B82" i="1" s="1"/>
  <c r="E22" i="1"/>
  <c r="B37" i="1" s="1"/>
  <c r="E37" i="1" s="1"/>
  <c r="E43" i="1"/>
  <c r="E46" i="1" s="1"/>
  <c r="G60" i="1"/>
  <c r="F60" i="1"/>
  <c r="E60" i="1"/>
  <c r="G56" i="1"/>
  <c r="F56" i="1"/>
  <c r="G51" i="1"/>
  <c r="F51" i="1"/>
  <c r="E51" i="1"/>
  <c r="G46" i="1"/>
  <c r="F46" i="1"/>
  <c r="G25" i="1"/>
  <c r="F25" i="1"/>
  <c r="G19" i="1"/>
  <c r="F19" i="1"/>
  <c r="E77" i="1"/>
  <c r="F77" i="1"/>
  <c r="G77" i="1"/>
  <c r="E25" i="1" l="1"/>
  <c r="G62" i="1"/>
  <c r="F62" i="1"/>
  <c r="E62" i="1"/>
  <c r="G58" i="1"/>
  <c r="F58" i="1"/>
  <c r="E58" i="1"/>
  <c r="G53" i="1"/>
  <c r="F53" i="1"/>
  <c r="E53" i="1"/>
  <c r="G48" i="1"/>
  <c r="F48" i="1"/>
  <c r="E48" i="1"/>
  <c r="G42" i="1"/>
  <c r="F42" i="1"/>
  <c r="E42" i="1"/>
  <c r="G27" i="1"/>
  <c r="F27" i="1"/>
  <c r="E27" i="1"/>
  <c r="G21" i="1"/>
  <c r="F21" i="1"/>
  <c r="E21" i="1"/>
  <c r="E16" i="1"/>
  <c r="G15" i="1"/>
  <c r="F15" i="1"/>
  <c r="E15" i="1"/>
  <c r="G12" i="1"/>
  <c r="B33" i="1" s="1"/>
  <c r="G33" i="1" s="1"/>
  <c r="G11" i="1"/>
  <c r="B32" i="1" s="1"/>
  <c r="G32" i="1" s="1"/>
  <c r="F10" i="1"/>
  <c r="B31" i="1" s="1"/>
  <c r="F31" i="1" s="1"/>
  <c r="F9" i="1"/>
  <c r="B30" i="1" s="1"/>
  <c r="F30" i="1" s="1"/>
  <c r="E8" i="1"/>
  <c r="B29" i="1" s="1"/>
  <c r="E29" i="1" s="1"/>
  <c r="E7" i="1"/>
  <c r="F40" i="1" l="1"/>
  <c r="G40" i="1"/>
  <c r="F13" i="1"/>
  <c r="B64" i="1" s="1"/>
  <c r="F64" i="1" s="1"/>
  <c r="G13" i="1"/>
  <c r="B65" i="1" s="1"/>
  <c r="G65" i="1" s="1"/>
  <c r="E19" i="1"/>
  <c r="B34" i="1"/>
  <c r="E34" i="1" s="1"/>
  <c r="E13" i="1"/>
  <c r="B28" i="1"/>
  <c r="E28" i="1" s="1"/>
  <c r="E40" i="1" s="1"/>
  <c r="B63" i="1" l="1"/>
  <c r="E63" i="1" s="1"/>
  <c r="E66" i="1" s="1"/>
  <c r="E69" i="1" s="1"/>
  <c r="B3" i="1" l="1"/>
  <c r="H69" i="1"/>
  <c r="H72" i="1" l="1"/>
  <c r="H75" i="1" s="1"/>
</calcChain>
</file>

<file path=xl/comments1.xml><?xml version="1.0" encoding="utf-8"?>
<comments xmlns="http://schemas.openxmlformats.org/spreadsheetml/2006/main">
  <authors>
    <author>Hau Hagedorn</author>
  </authors>
  <commentList>
    <comment ref="D62" authorId="0">
      <text>
        <r>
          <rPr>
            <b/>
            <sz val="9"/>
            <color indexed="81"/>
            <rFont val="Tahoma"/>
            <family val="2"/>
          </rPr>
          <t>Hau Hagedorn:</t>
        </r>
        <r>
          <rPr>
            <sz val="9"/>
            <color indexed="81"/>
            <rFont val="Tahoma"/>
            <family val="2"/>
          </rPr>
          <t xml:space="preserve">
</t>
        </r>
        <r>
          <rPr>
            <sz val="8"/>
            <color indexed="81"/>
            <rFont val="Tahoma"/>
            <family val="2"/>
          </rPr>
          <t>Please use the appropriate campus indirect rate:
PSU: 45.5% of total direct costs
UO: 45% of total direct costs
OIT: 50% of total salaries
UU: 49.5% of total direct costs</t>
        </r>
      </text>
    </comment>
    <comment ref="H74" authorId="0">
      <text>
        <r>
          <rPr>
            <b/>
            <sz val="9"/>
            <color indexed="81"/>
            <rFont val="Tahoma"/>
            <family val="2"/>
          </rPr>
          <t>Hau Hagedorn:</t>
        </r>
        <r>
          <rPr>
            <sz val="9"/>
            <color indexed="81"/>
            <rFont val="Tahoma"/>
            <family val="2"/>
          </rPr>
          <t xml:space="preserve">
</t>
        </r>
        <r>
          <rPr>
            <sz val="8"/>
            <color indexed="81"/>
            <rFont val="Tahoma"/>
            <family val="2"/>
          </rPr>
          <t>For Education &amp; Technology Transfer Projects, change to $0.</t>
        </r>
      </text>
    </comment>
  </commentList>
</comments>
</file>

<file path=xl/sharedStrings.xml><?xml version="1.0" encoding="utf-8"?>
<sst xmlns="http://schemas.openxmlformats.org/spreadsheetml/2006/main" count="240" uniqueCount="136">
  <si>
    <t>Proposal Title:</t>
  </si>
  <si>
    <t>Budget Total:</t>
  </si>
  <si>
    <t>PI University</t>
  </si>
  <si>
    <t>Co-I1 University</t>
  </si>
  <si>
    <t>Co-I2 University</t>
  </si>
  <si>
    <t>Faculty Salary</t>
  </si>
  <si>
    <t>Salary Rate</t>
  </si>
  <si>
    <t xml:space="preserve"> FTE</t>
  </si>
  <si>
    <t># Months</t>
  </si>
  <si>
    <t>Justification</t>
  </si>
  <si>
    <t>Prof 1 Academic Year</t>
  </si>
  <si>
    <t>Prof 1 Summer Year</t>
  </si>
  <si>
    <t>Prof 2 Academic Year</t>
  </si>
  <si>
    <t>Prof 2 Summer Year</t>
  </si>
  <si>
    <t>Prof 3 Academic Year</t>
  </si>
  <si>
    <t>Prof 3 Summer Year</t>
  </si>
  <si>
    <t>Subtotal</t>
  </si>
  <si>
    <t>Graduate Assistants</t>
  </si>
  <si>
    <t>FTE</t>
  </si>
  <si>
    <t>GRA 1</t>
  </si>
  <si>
    <t>GRA 2</t>
  </si>
  <si>
    <t>GRA 3</t>
  </si>
  <si>
    <t>Hourly Student</t>
  </si>
  <si>
    <t>Hourly Rate</t>
  </si>
  <si>
    <t># Hours</t>
  </si>
  <si>
    <t>Student 1</t>
  </si>
  <si>
    <t>Student 2</t>
  </si>
  <si>
    <t>Student 3</t>
  </si>
  <si>
    <t>Faculty &amp; Student Benefits</t>
  </si>
  <si>
    <t>Total Salary</t>
  </si>
  <si>
    <t>%</t>
  </si>
  <si>
    <t>Tution</t>
  </si>
  <si>
    <t>Term Rate</t>
  </si>
  <si>
    <t># Terms</t>
  </si>
  <si>
    <t>Expendable Property, Supplies, &amp; Services</t>
  </si>
  <si>
    <t>F&amp;A (Indirect) Costs</t>
  </si>
  <si>
    <t>Direct Costs - Tuition</t>
  </si>
  <si>
    <t>Campus Indirect</t>
  </si>
  <si>
    <t>Match</t>
  </si>
  <si>
    <t>Source 1</t>
  </si>
  <si>
    <t>Source 2</t>
  </si>
  <si>
    <t>Source 3</t>
  </si>
  <si>
    <t>Source 4</t>
  </si>
  <si>
    <t>NITC Budget Form</t>
  </si>
  <si>
    <t>Start date:</t>
  </si>
  <si>
    <t>End date:</t>
  </si>
  <si>
    <t>List relevant property, supplies, services</t>
  </si>
  <si>
    <t>List applicable tuition</t>
  </si>
  <si>
    <t>List project related travel</t>
  </si>
  <si>
    <t>▪ If a non-partner university (not PSU, UO, OSU, or OIT) will be a subcontractor, please contact your university research office for special guidelines in this situation (indirect costs may apply to a limited amount of the subcontract, greatly affecting your grant budget).</t>
  </si>
  <si>
    <t>▪ Please do not alter or add budget categories.</t>
  </si>
  <si>
    <t>▪ For each salary/wage row added, be sure there is a corresponding row for benefits.</t>
  </si>
  <si>
    <t>▪ PIs should use their home institution's benefit rate (known as other payroll expenses or OPE); please contact your research office for assistance.</t>
  </si>
  <si>
    <t>▪ Note that if summer salary is included, the benefit rate may be different from the academic year, so please be sure to enter separate rows for summer salary and benefits.</t>
  </si>
  <si>
    <t>▪ The budget should not include clerical help.</t>
  </si>
  <si>
    <t>▪ Please indicate individual student salaries on separate rows so it is clear how many students will be supported.</t>
  </si>
  <si>
    <t>▪ Provide a short explanation of Expendable Property, Supplies and Services.</t>
  </si>
  <si>
    <t>▪ Phones and other costs usually considered covered by indirect costs are not allowed.  Check with your institution for further clarification.</t>
  </si>
  <si>
    <t>▪ Tuition remission and student scholarships should be excluded from indirect costs.</t>
  </si>
  <si>
    <t xml:space="preserve">▪ If your proposal includes a subcontract, please include the following items in the proposal:  work statement, separate budget, budget justification, signed letter of acknowledgment from University's authorized representative and copy of negotiated F&amp;A rate.  </t>
  </si>
  <si>
    <t>▪ In general, equipment and foreign travel are not allowable expenses on the grant or match funds. Travel to Canada is considered foreign travel.</t>
  </si>
  <si>
    <t>▪ Each budget item requires justification.</t>
  </si>
  <si>
    <t>Budget Year Request: 8/1/2012-12/31/2013</t>
  </si>
  <si>
    <t>▪ Rows can be added or deleted within existing categories as needed, i.e., for additional faculty, graduate students, and hourly student wage or salary.</t>
  </si>
  <si>
    <t>PROJECT TOTAL</t>
  </si>
  <si>
    <t>Project Related Travel (do not include conference presentation travel)</t>
  </si>
  <si>
    <t>Total Project Match</t>
  </si>
  <si>
    <t>Total</t>
  </si>
  <si>
    <t>MATCH TOTAL</t>
  </si>
  <si>
    <t xml:space="preserve">    Portland State University: 45.5% of modified total direct costs</t>
  </si>
  <si>
    <t xml:space="preserve">    Oregon Institute of Technology: 50% of total salaries</t>
  </si>
  <si>
    <t xml:space="preserve">    University of Utah: 49.5% of modified total direct costs</t>
  </si>
  <si>
    <t>Definitions:</t>
  </si>
  <si>
    <t>F&amp;A Costs:  Facilities and Administrative Costs (formerly Indirect Costs, also commonly known as Overhead)</t>
  </si>
  <si>
    <t>Subaward (Subcontract):  Cover page signed by authorizing official, work statement, detailed budget, budget justification and copy of the F&amp;A Cost Rate Agreement or other documentation justifying the F&amp;A cost rate used.</t>
  </si>
  <si>
    <t>Subcontract:  PSU passes through a portion of the award to another entity for the purpose of programmatic effort on the project.</t>
  </si>
  <si>
    <t>Match: Also referred to as cost share. Third party support of a project requiring expenditure of State, University, Private or Foundation funds, such as salary, benefits, travel, and associated F&amp;A costs.</t>
  </si>
  <si>
    <t>Required Paperwork:</t>
  </si>
  <si>
    <t xml:space="preserve">               Proposal submission:  Proposal, budget, budget justification and match documentation.</t>
  </si>
  <si>
    <t>NITC BUDGET REFERENCE: PLEASE READ THESE INSTRUCTIONS FIRST</t>
  </si>
  <si>
    <t>See sample budget forms, sample match letters and match FAQ on http://otrec.us/nitc (under RFP 2012-2013)</t>
  </si>
  <si>
    <t>Project Total (from above)</t>
  </si>
  <si>
    <t>Total Project to be matched</t>
  </si>
  <si>
    <t>Match Calculation (Calculates Total Match Needed for Project)</t>
  </si>
  <si>
    <t>Travel to Present Project Results (paid by PI univ. under conference travel task order)</t>
  </si>
  <si>
    <t>Final report peer review, editing, etc.  (paid by NITC)</t>
  </si>
  <si>
    <t>Add'l NITC costs to be matched for fixed project expenses:</t>
  </si>
  <si>
    <t>Subcontract Org1</t>
  </si>
  <si>
    <t>NITC Budget Form (Subcontract)</t>
  </si>
  <si>
    <t>Subcontract Org2</t>
  </si>
  <si>
    <t>Subcontract Org3</t>
  </si>
  <si>
    <t>Investigator 1</t>
  </si>
  <si>
    <t>Investigator 2</t>
  </si>
  <si>
    <t>Monthy Salary Rate</t>
  </si>
  <si>
    <t>Monthly Salary Rate</t>
  </si>
  <si>
    <t>Investigator 3</t>
  </si>
  <si>
    <t>Modified Total Direct Cost:  Total Direct Costs less items excluded from F&amp;A calculation.  Calculation= Total Direct Costs less:  GRA tuition, Equipment, Participant Support Costs, each Subcontract value greater than $25,000 during its life (F&amp;A assessed on the first $25,000).</t>
  </si>
  <si>
    <r>
      <t xml:space="preserve">▪ PIs must have their budgets and proposals (including match commitment) approved by their home university's sponsored research office </t>
    </r>
    <r>
      <rPr>
        <i/>
        <sz val="10"/>
        <color theme="1"/>
        <rFont val="Georgia"/>
        <family val="1"/>
      </rPr>
      <t>PRIOR</t>
    </r>
    <r>
      <rPr>
        <sz val="10"/>
        <color theme="1"/>
        <rFont val="Georgia"/>
        <family val="1"/>
      </rPr>
      <t xml:space="preserve"> to submission.  Proposals and budgets that do not have university approval will not be considered until the home university research office approval is obtained.  This is required by all partner universities, and helps ensure salary rates, tuition rates, and especially indirect rates are correct.  </t>
    </r>
  </si>
  <si>
    <t>▪ Indirect cost rate (also known as Facilities &amp; Administration or F&amp;A) must be the PI institution's approved rate. The current rates are shown below:</t>
  </si>
  <si>
    <t>▪ Any portion of the budget used for travel must be integral to the project, required to accomplish the tasks. General attendance to workshops and conferences cannot be covered by the budget.  Include justification and assumptions for travel costs, i.e., number of workshops/conferences, number of persons and estimated cost for each trip, etc.</t>
  </si>
  <si>
    <t>List applicable subcontracts</t>
  </si>
  <si>
    <t>Subcontracts (use Subcontract worksheet to submit itemized budget)</t>
  </si>
  <si>
    <t>Methods for Increasing Bicycle Travel within Crater lake National Park</t>
  </si>
  <si>
    <t>PSU</t>
  </si>
  <si>
    <t>UO</t>
  </si>
  <si>
    <t>OIT</t>
  </si>
  <si>
    <t>Miller</t>
  </si>
  <si>
    <t>Smith</t>
  </si>
  <si>
    <t>Lake</t>
  </si>
  <si>
    <t>run analysis of data collected</t>
  </si>
  <si>
    <t>compliation of data coolected</t>
  </si>
  <si>
    <t>develop data collection matrix/coordinate data collection/coordinate analysis</t>
  </si>
  <si>
    <t>same</t>
  </si>
  <si>
    <t>PSU tuition rate for 3 terms</t>
  </si>
  <si>
    <t>UO tuition rate for 3 terms</t>
  </si>
  <si>
    <t>ODOT</t>
  </si>
  <si>
    <t>oversight data collect/compile/analysis</t>
  </si>
  <si>
    <t>field work at Crater Lake</t>
  </si>
  <si>
    <t>required ope rate academic yr</t>
  </si>
  <si>
    <t>required ope rate summer</t>
  </si>
  <si>
    <t>required ope rate GRA</t>
  </si>
  <si>
    <t>required ope rate-student summer</t>
  </si>
  <si>
    <t>notebook for field work at Crater Lake  to record data and 2 GPS devices for field work at Crater Lake</t>
  </si>
  <si>
    <t>Undergrad Student3 TBD</t>
  </si>
  <si>
    <t>Undergrad Student2 TBD</t>
  </si>
  <si>
    <t>Undergrad Student1 TBD</t>
  </si>
  <si>
    <t>PSU Tuition</t>
  </si>
  <si>
    <t>Notebook and GPS devices</t>
  </si>
  <si>
    <t>3 trips to Crater Lake</t>
  </si>
  <si>
    <t>Travel for 3 trips to and around Crater Lake for assessing bike routes and facilities</t>
  </si>
  <si>
    <t>UO Tution</t>
  </si>
  <si>
    <t>GRA 1 TBD</t>
  </si>
  <si>
    <t>GRA 2 TBD</t>
  </si>
  <si>
    <t>UU</t>
  </si>
  <si>
    <t>*Copy formulas where applicable</t>
  </si>
  <si>
    <t xml:space="preserve">    University of Oregon: 45% of modified total direct costs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</si>
</sst>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_(&quot;$&quot;* #,##0_);_(&quot;$&quot;* \(#,##0\);_(&quot;$&quot;* &quot;-&quot;??_);_(@_)"/>
    <numFmt numFmtId="165" formatCode="_(&quot;$&quot;* #,##0.00_);_(&quot;$&quot;* \(#,##0.00\);_(&quot;$&quot;* &quot;-&quot;_);_(@_)"/>
  </numFmts>
  <fonts count="20" x14ac:knownFonts="1">
    <font>
      <sz val="11"/>
      <color theme="1"/>
      <name val="Calibri"/>
      <family val="2"/>
      <scheme val="minor"/>
    </font>
    <font>
      <sz val="11"/>
      <color theme="1"/>
      <name val="Calibri"/>
      <family val="2"/>
      <scheme val="minor"/>
    </font>
    <font>
      <sz val="12"/>
      <name val="Calibri"/>
      <family val="2"/>
      <scheme val="minor"/>
    </font>
    <font>
      <b/>
      <sz val="10"/>
      <name val="Calibri"/>
      <family val="2"/>
      <scheme val="minor"/>
    </font>
    <font>
      <sz val="10"/>
      <name val="Calibri"/>
      <family val="2"/>
      <scheme val="minor"/>
    </font>
    <font>
      <sz val="11"/>
      <name val="Calibri"/>
      <family val="2"/>
      <scheme val="minor"/>
    </font>
    <font>
      <sz val="9"/>
      <color indexed="81"/>
      <name val="Tahoma"/>
      <family val="2"/>
    </font>
    <font>
      <b/>
      <sz val="9"/>
      <color indexed="81"/>
      <name val="Tahoma"/>
      <family val="2"/>
    </font>
    <font>
      <b/>
      <sz val="10"/>
      <color rgb="FFFF0000"/>
      <name val="Calibri"/>
      <family val="2"/>
      <scheme val="minor"/>
    </font>
    <font>
      <b/>
      <sz val="11"/>
      <color theme="1"/>
      <name val="Calibri"/>
      <family val="2"/>
      <scheme val="minor"/>
    </font>
    <font>
      <sz val="18"/>
      <name val="Tw Cen MT Condensed Extra Bold"/>
      <family val="2"/>
    </font>
    <font>
      <sz val="10"/>
      <color theme="1"/>
      <name val="Georgia"/>
      <family val="1"/>
    </font>
    <font>
      <sz val="12"/>
      <color theme="1" tint="0.249977111117893"/>
      <name val="Tw Cen MT Condensed Extra Bold"/>
      <family val="2"/>
    </font>
    <font>
      <sz val="8"/>
      <color indexed="81"/>
      <name val="Tahoma"/>
      <family val="2"/>
    </font>
    <font>
      <b/>
      <sz val="12"/>
      <color rgb="FFFF0000"/>
      <name val="Calibri"/>
      <family val="2"/>
      <scheme val="minor"/>
    </font>
    <font>
      <sz val="11"/>
      <color theme="1"/>
      <name val="Tw Cen MT Condensed Extra Bold"/>
      <family val="2"/>
    </font>
    <font>
      <b/>
      <sz val="10"/>
      <color theme="1"/>
      <name val="Georgia"/>
      <family val="1"/>
    </font>
    <font>
      <i/>
      <sz val="10"/>
      <color theme="1"/>
      <name val="Georgia"/>
      <family val="1"/>
    </font>
    <font>
      <b/>
      <sz val="11"/>
      <name val="Calibri"/>
      <family val="2"/>
      <scheme val="minor"/>
    </font>
    <font>
      <b/>
      <sz val="12"/>
      <name val="Calibri"/>
      <family val="2"/>
      <scheme val="minor"/>
    </font>
  </fonts>
  <fills count="6">
    <fill>
      <patternFill patternType="none"/>
    </fill>
    <fill>
      <patternFill patternType="gray125"/>
    </fill>
    <fill>
      <patternFill patternType="solid">
        <fgColor theme="6" tint="0.39997558519241921"/>
        <bgColor indexed="64"/>
      </patternFill>
    </fill>
    <fill>
      <patternFill patternType="solid">
        <fgColor theme="0"/>
        <bgColor indexed="64"/>
      </patternFill>
    </fill>
    <fill>
      <patternFill patternType="solid">
        <fgColor theme="6" tint="0.79998168889431442"/>
        <bgColor indexed="64"/>
      </patternFill>
    </fill>
    <fill>
      <patternFill patternType="solid">
        <fgColor theme="2" tint="-0.24994659260841701"/>
        <bgColor indexed="64"/>
      </patternFill>
    </fill>
  </fills>
  <borders count="34">
    <border>
      <left/>
      <right/>
      <top/>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double">
        <color theme="1" tint="0.499984740745262"/>
      </left>
      <right style="double">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style="double">
        <color theme="1" tint="0.499984740745262"/>
      </left>
      <right style="double">
        <color theme="1" tint="0.499984740745262"/>
      </right>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diagonal/>
    </border>
    <border>
      <left style="thin">
        <color theme="1" tint="0.499984740745262"/>
      </left>
      <right style="double">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double">
        <color theme="1" tint="0.499984740745262"/>
      </right>
      <top style="thin">
        <color theme="1" tint="0.499984740745262"/>
      </top>
      <bottom style="thin">
        <color theme="1" tint="0.499984740745262"/>
      </bottom>
      <diagonal/>
    </border>
    <border>
      <left/>
      <right style="double">
        <color theme="1" tint="0.499984740745262"/>
      </right>
      <top style="thin">
        <color theme="1" tint="0.499984740745262"/>
      </top>
      <bottom/>
      <diagonal/>
    </border>
    <border>
      <left/>
      <right style="double">
        <color theme="1" tint="0.499984740745262"/>
      </right>
      <top/>
      <bottom/>
      <diagonal/>
    </border>
    <border>
      <left style="double">
        <color theme="1" tint="0.499984740745262"/>
      </left>
      <right/>
      <top/>
      <bottom/>
      <diagonal/>
    </border>
    <border>
      <left style="double">
        <color theme="1" tint="0.499984740745262"/>
      </left>
      <right style="thin">
        <color theme="1" tint="0.499984740745262"/>
      </right>
      <top style="thin">
        <color theme="1" tint="0.499984740745262"/>
      </top>
      <bottom style="thin">
        <color theme="1" tint="0.499984740745262"/>
      </bottom>
      <diagonal/>
    </border>
    <border>
      <left style="double">
        <color theme="1" tint="0.499984740745262"/>
      </left>
      <right style="thin">
        <color theme="1" tint="0.499984740745262"/>
      </right>
      <top/>
      <bottom style="thin">
        <color theme="1" tint="0.499984740745262"/>
      </bottom>
      <diagonal/>
    </border>
    <border>
      <left/>
      <right style="double">
        <color theme="1" tint="0.499984740745262"/>
      </right>
      <top/>
      <bottom style="thin">
        <color theme="1" tint="0.499984740745262"/>
      </bottom>
      <diagonal/>
    </border>
    <border>
      <left style="double">
        <color theme="1" tint="0.499984740745262"/>
      </left>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top/>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style="double">
        <color theme="1" tint="0.499984740745262"/>
      </left>
      <right/>
      <top style="thin">
        <color theme="1" tint="0.499984740745262"/>
      </top>
      <bottom style="thin">
        <color theme="1" tint="0.499984740745262"/>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double">
        <color theme="1" tint="0.499984740745262"/>
      </left>
      <right style="medium">
        <color indexed="64"/>
      </right>
      <top style="thin">
        <color theme="1" tint="0.499984740745262"/>
      </top>
      <bottom style="thin">
        <color theme="1" tint="0.49998474074526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theme="1" tint="0.499984740745262"/>
      </top>
      <bottom/>
      <diagonal/>
    </border>
    <border>
      <left/>
      <right style="thin">
        <color theme="1" tint="0.499984740745262"/>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03">
    <xf numFmtId="0" fontId="0" fillId="0" borderId="0" xfId="0"/>
    <xf numFmtId="0" fontId="3" fillId="3" borderId="0" xfId="0" applyNumberFormat="1" applyFont="1" applyFill="1" applyBorder="1" applyAlignment="1">
      <alignment horizontal="center"/>
    </xf>
    <xf numFmtId="0" fontId="4" fillId="4" borderId="3" xfId="0" applyNumberFormat="1" applyFont="1" applyFill="1" applyBorder="1" applyAlignment="1">
      <alignment horizontal="center" wrapText="1"/>
    </xf>
    <xf numFmtId="0" fontId="4" fillId="3" borderId="5" xfId="2" applyNumberFormat="1" applyFont="1" applyFill="1" applyBorder="1" applyAlignment="1">
      <alignment horizontal="center"/>
    </xf>
    <xf numFmtId="0" fontId="4" fillId="3" borderId="8" xfId="2" applyNumberFormat="1" applyFont="1" applyFill="1" applyBorder="1" applyAlignment="1">
      <alignment horizontal="center"/>
    </xf>
    <xf numFmtId="0" fontId="4" fillId="0" borderId="0" xfId="2" applyNumberFormat="1" applyFont="1" applyFill="1" applyBorder="1" applyAlignment="1">
      <alignment horizontal="right"/>
    </xf>
    <xf numFmtId="0" fontId="4" fillId="0" borderId="1" xfId="0" applyNumberFormat="1" applyFont="1" applyFill="1" applyBorder="1" applyAlignment="1"/>
    <xf numFmtId="0" fontId="4" fillId="3" borderId="2" xfId="2" applyNumberFormat="1" applyFont="1" applyFill="1" applyBorder="1" applyAlignment="1">
      <alignment horizontal="center"/>
    </xf>
    <xf numFmtId="0" fontId="4" fillId="3" borderId="2" xfId="1" applyNumberFormat="1" applyFont="1" applyFill="1" applyBorder="1" applyAlignment="1">
      <alignment horizontal="center"/>
    </xf>
    <xf numFmtId="0" fontId="4" fillId="3" borderId="4" xfId="2" applyNumberFormat="1" applyFont="1" applyFill="1" applyBorder="1" applyAlignment="1">
      <alignment horizontal="center"/>
    </xf>
    <xf numFmtId="0" fontId="4" fillId="3" borderId="10" xfId="2" applyNumberFormat="1" applyFont="1" applyFill="1" applyBorder="1" applyAlignment="1">
      <alignment horizontal="center"/>
    </xf>
    <xf numFmtId="0" fontId="4" fillId="3" borderId="7" xfId="1" applyNumberFormat="1" applyFont="1" applyFill="1" applyBorder="1" applyAlignment="1">
      <alignment horizontal="center"/>
    </xf>
    <xf numFmtId="0" fontId="4" fillId="3" borderId="10" xfId="1" applyNumberFormat="1" applyFont="1" applyFill="1" applyBorder="1" applyAlignment="1">
      <alignment horizontal="center"/>
    </xf>
    <xf numFmtId="0" fontId="4" fillId="3" borderId="1" xfId="2" applyNumberFormat="1" applyFont="1" applyFill="1" applyBorder="1" applyAlignment="1">
      <alignment horizontal="center"/>
    </xf>
    <xf numFmtId="0" fontId="4" fillId="3" borderId="8" xfId="1" applyNumberFormat="1" applyFont="1" applyFill="1" applyBorder="1" applyAlignment="1">
      <alignment horizontal="center"/>
    </xf>
    <xf numFmtId="0" fontId="4" fillId="3" borderId="7" xfId="2" applyNumberFormat="1" applyFont="1" applyFill="1" applyBorder="1" applyAlignment="1">
      <alignment horizontal="center"/>
    </xf>
    <xf numFmtId="0" fontId="4" fillId="3" borderId="1" xfId="2" applyNumberFormat="1" applyFont="1" applyFill="1" applyBorder="1" applyAlignment="1">
      <alignment horizontal="right"/>
    </xf>
    <xf numFmtId="0" fontId="4" fillId="3" borderId="2" xfId="1" applyNumberFormat="1" applyFont="1" applyFill="1" applyBorder="1" applyAlignment="1">
      <alignment horizontal="right"/>
    </xf>
    <xf numFmtId="0" fontId="4" fillId="0" borderId="0" xfId="2" applyNumberFormat="1" applyFont="1" applyFill="1" applyBorder="1"/>
    <xf numFmtId="0" fontId="4" fillId="0" borderId="0" xfId="1" applyNumberFormat="1" applyFont="1" applyFill="1" applyBorder="1"/>
    <xf numFmtId="44" fontId="3" fillId="3" borderId="0" xfId="2" applyFont="1" applyFill="1" applyBorder="1" applyAlignment="1">
      <alignment horizontal="left" vertical="top"/>
    </xf>
    <xf numFmtId="44" fontId="5" fillId="3" borderId="0" xfId="2" applyFont="1" applyFill="1" applyBorder="1" applyAlignment="1">
      <alignment horizontal="left" vertical="top"/>
    </xf>
    <xf numFmtId="0" fontId="5" fillId="3" borderId="0" xfId="0" applyNumberFormat="1" applyFont="1" applyFill="1" applyBorder="1" applyAlignment="1">
      <alignment horizontal="center"/>
    </xf>
    <xf numFmtId="44" fontId="4" fillId="3" borderId="6" xfId="2" applyFont="1" applyFill="1" applyBorder="1" applyAlignment="1">
      <alignment horizontal="left"/>
    </xf>
    <xf numFmtId="44" fontId="4" fillId="3" borderId="3" xfId="2" applyFont="1" applyFill="1" applyBorder="1" applyAlignment="1">
      <alignment horizontal="left"/>
    </xf>
    <xf numFmtId="14" fontId="4" fillId="3" borderId="2" xfId="0" applyNumberFormat="1" applyFont="1" applyFill="1" applyBorder="1" applyAlignment="1">
      <alignment horizontal="left"/>
    </xf>
    <xf numFmtId="0" fontId="0" fillId="0" borderId="0" xfId="0" applyAlignment="1">
      <alignment wrapText="1"/>
    </xf>
    <xf numFmtId="164" fontId="4" fillId="3" borderId="3" xfId="2" applyNumberFormat="1" applyFont="1" applyFill="1" applyBorder="1" applyAlignment="1">
      <alignment horizontal="left"/>
    </xf>
    <xf numFmtId="44" fontId="4" fillId="3" borderId="6" xfId="2" applyNumberFormat="1" applyFont="1" applyFill="1" applyBorder="1" applyAlignment="1">
      <alignment horizontal="left"/>
    </xf>
    <xf numFmtId="44" fontId="4" fillId="3" borderId="3" xfId="2" applyNumberFormat="1" applyFont="1" applyFill="1" applyBorder="1" applyAlignment="1">
      <alignment horizontal="left"/>
    </xf>
    <xf numFmtId="165" fontId="4" fillId="3" borderId="3" xfId="2" applyNumberFormat="1" applyFont="1" applyFill="1" applyBorder="1" applyAlignment="1">
      <alignment horizontal="left"/>
    </xf>
    <xf numFmtId="0" fontId="2" fillId="3" borderId="0" xfId="0" applyNumberFormat="1" applyFont="1" applyFill="1" applyBorder="1" applyAlignment="1">
      <alignment horizontal="right" vertical="top"/>
    </xf>
    <xf numFmtId="0" fontId="5" fillId="3" borderId="0" xfId="0" applyNumberFormat="1" applyFont="1" applyFill="1" applyBorder="1" applyAlignment="1">
      <alignment horizontal="right" vertical="top"/>
    </xf>
    <xf numFmtId="0" fontId="4" fillId="0" borderId="0" xfId="0" applyNumberFormat="1" applyFont="1" applyFill="1" applyBorder="1" applyAlignment="1"/>
    <xf numFmtId="0" fontId="4" fillId="0" borderId="0" xfId="0" applyNumberFormat="1" applyFont="1" applyFill="1" applyBorder="1" applyAlignment="1">
      <alignment horizontal="right" indent="15"/>
    </xf>
    <xf numFmtId="0" fontId="0" fillId="0" borderId="0" xfId="0" applyNumberFormat="1" applyFill="1" applyBorder="1"/>
    <xf numFmtId="0" fontId="4" fillId="0" borderId="0" xfId="0" applyNumberFormat="1" applyFont="1" applyFill="1" applyBorder="1" applyAlignment="1">
      <alignment wrapText="1"/>
    </xf>
    <xf numFmtId="0" fontId="1" fillId="0" borderId="0" xfId="2" applyNumberFormat="1" applyFont="1" applyFill="1" applyBorder="1"/>
    <xf numFmtId="0" fontId="4" fillId="3" borderId="2" xfId="2" applyNumberFormat="1" applyFont="1" applyFill="1" applyBorder="1"/>
    <xf numFmtId="0" fontId="4" fillId="0" borderId="2" xfId="2" applyNumberFormat="1" applyFont="1" applyFill="1" applyBorder="1"/>
    <xf numFmtId="0" fontId="4" fillId="3" borderId="21" xfId="0" applyNumberFormat="1" applyFont="1" applyFill="1" applyBorder="1" applyAlignment="1">
      <alignment horizontal="right"/>
    </xf>
    <xf numFmtId="0" fontId="4" fillId="3" borderId="5" xfId="0" applyNumberFormat="1" applyFont="1" applyFill="1" applyBorder="1" applyAlignment="1">
      <alignment horizontal="right"/>
    </xf>
    <xf numFmtId="0" fontId="4" fillId="0" borderId="1" xfId="2" applyNumberFormat="1" applyFont="1" applyFill="1" applyBorder="1" applyAlignment="1">
      <alignment horizontal="right"/>
    </xf>
    <xf numFmtId="44" fontId="4" fillId="0" borderId="6" xfId="2" applyFont="1" applyFill="1" applyBorder="1" applyAlignment="1">
      <alignment horizontal="left"/>
    </xf>
    <xf numFmtId="44" fontId="4" fillId="0" borderId="3" xfId="2" applyFont="1" applyFill="1" applyBorder="1" applyAlignment="1">
      <alignment horizontal="left"/>
    </xf>
    <xf numFmtId="0" fontId="4" fillId="3" borderId="17" xfId="2" applyNumberFormat="1" applyFont="1" applyFill="1" applyBorder="1" applyAlignment="1">
      <alignment horizontal="left" wrapText="1"/>
    </xf>
    <xf numFmtId="0" fontId="4" fillId="3" borderId="16" xfId="1" applyNumberFormat="1" applyFont="1" applyFill="1" applyBorder="1" applyAlignment="1">
      <alignment horizontal="left" wrapText="1"/>
    </xf>
    <xf numFmtId="0" fontId="4" fillId="3" borderId="16" xfId="2" applyNumberFormat="1" applyFont="1" applyFill="1" applyBorder="1" applyAlignment="1">
      <alignment horizontal="left" wrapText="1"/>
    </xf>
    <xf numFmtId="0" fontId="4" fillId="0" borderId="9" xfId="2" applyNumberFormat="1" applyFont="1" applyFill="1" applyBorder="1"/>
    <xf numFmtId="0" fontId="4" fillId="0" borderId="13" xfId="2" applyNumberFormat="1" applyFont="1" applyFill="1" applyBorder="1" applyAlignment="1">
      <alignment horizontal="right"/>
    </xf>
    <xf numFmtId="0" fontId="4" fillId="0" borderId="14" xfId="2" applyNumberFormat="1" applyFont="1" applyFill="1" applyBorder="1" applyAlignment="1">
      <alignment horizontal="right"/>
    </xf>
    <xf numFmtId="0" fontId="4" fillId="3" borderId="1" xfId="2" applyNumberFormat="1" applyFont="1" applyFill="1" applyBorder="1"/>
    <xf numFmtId="0" fontId="4" fillId="0" borderId="19" xfId="2" applyNumberFormat="1" applyFont="1" applyFill="1" applyBorder="1" applyAlignment="1">
      <alignment horizontal="left"/>
    </xf>
    <xf numFmtId="44" fontId="4" fillId="0" borderId="18" xfId="2" applyFont="1" applyFill="1" applyBorder="1" applyAlignment="1">
      <alignment horizontal="left"/>
    </xf>
    <xf numFmtId="0" fontId="4" fillId="3" borderId="11" xfId="2" applyNumberFormat="1" applyFont="1" applyFill="1" applyBorder="1" applyAlignment="1">
      <alignment horizontal="left" wrapText="1"/>
    </xf>
    <xf numFmtId="0" fontId="4" fillId="3" borderId="11" xfId="1" applyNumberFormat="1" applyFont="1" applyFill="1" applyBorder="1" applyAlignment="1">
      <alignment horizontal="left" wrapText="1"/>
    </xf>
    <xf numFmtId="0" fontId="4" fillId="0" borderId="1" xfId="2" applyNumberFormat="1" applyFont="1" applyFill="1" applyBorder="1"/>
    <xf numFmtId="0" fontId="4" fillId="0" borderId="15" xfId="2" applyNumberFormat="1" applyFont="1" applyFill="1" applyBorder="1" applyAlignment="1">
      <alignment horizontal="left"/>
    </xf>
    <xf numFmtId="0" fontId="4" fillId="3" borderId="22" xfId="2" applyNumberFormat="1" applyFont="1" applyFill="1" applyBorder="1" applyAlignment="1">
      <alignment horizontal="left"/>
    </xf>
    <xf numFmtId="0" fontId="4" fillId="3" borderId="11" xfId="1" applyNumberFormat="1" applyFont="1" applyFill="1" applyBorder="1" applyAlignment="1">
      <alignment horizontal="left"/>
    </xf>
    <xf numFmtId="164" fontId="4" fillId="4" borderId="6" xfId="2" applyNumberFormat="1" applyFont="1" applyFill="1" applyBorder="1" applyAlignment="1">
      <alignment horizontal="left"/>
    </xf>
    <xf numFmtId="0" fontId="4" fillId="0" borderId="15" xfId="2" applyNumberFormat="1" applyFont="1" applyFill="1" applyBorder="1" applyAlignment="1">
      <alignment horizontal="left" wrapText="1"/>
    </xf>
    <xf numFmtId="0" fontId="4" fillId="3" borderId="22" xfId="2" applyNumberFormat="1" applyFont="1" applyFill="1" applyBorder="1" applyAlignment="1">
      <alignment horizontal="left" wrapText="1"/>
    </xf>
    <xf numFmtId="44" fontId="4" fillId="0" borderId="6" xfId="2" applyNumberFormat="1" applyFont="1" applyFill="1" applyBorder="1" applyAlignment="1">
      <alignment horizontal="left"/>
    </xf>
    <xf numFmtId="165" fontId="4" fillId="0" borderId="6" xfId="2" applyNumberFormat="1" applyFont="1" applyFill="1" applyBorder="1" applyAlignment="1">
      <alignment horizontal="left"/>
    </xf>
    <xf numFmtId="0" fontId="4" fillId="0" borderId="21" xfId="0" applyNumberFormat="1" applyFont="1" applyFill="1" applyBorder="1" applyAlignment="1">
      <alignment horizontal="right"/>
    </xf>
    <xf numFmtId="0" fontId="4" fillId="0" borderId="5" xfId="0" applyNumberFormat="1" applyFont="1" applyFill="1" applyBorder="1" applyAlignment="1">
      <alignment horizontal="right"/>
    </xf>
    <xf numFmtId="0" fontId="2" fillId="3" borderId="0" xfId="0" applyNumberFormat="1" applyFont="1" applyFill="1" applyBorder="1" applyAlignment="1">
      <alignment horizontal="right"/>
    </xf>
    <xf numFmtId="0" fontId="3" fillId="3" borderId="1" xfId="0" applyNumberFormat="1" applyFont="1" applyFill="1" applyBorder="1" applyAlignment="1">
      <alignment horizontal="center"/>
    </xf>
    <xf numFmtId="0" fontId="4" fillId="3" borderId="3" xfId="0" applyNumberFormat="1" applyFont="1" applyFill="1" applyBorder="1" applyAlignment="1">
      <alignment horizontal="center" wrapText="1"/>
    </xf>
    <xf numFmtId="0" fontId="4" fillId="4" borderId="8" xfId="0" applyNumberFormat="1" applyFont="1" applyFill="1" applyBorder="1" applyAlignment="1" applyProtection="1">
      <alignment horizontal="right"/>
      <protection locked="0"/>
    </xf>
    <xf numFmtId="0" fontId="4" fillId="4" borderId="2" xfId="0" applyNumberFormat="1" applyFont="1" applyFill="1" applyBorder="1" applyAlignment="1" applyProtection="1">
      <alignment horizontal="center" wrapText="1"/>
      <protection locked="0"/>
    </xf>
    <xf numFmtId="0" fontId="4" fillId="4" borderId="2" xfId="2" applyNumberFormat="1" applyFont="1" applyFill="1" applyBorder="1" applyAlignment="1" applyProtection="1">
      <alignment horizontal="center"/>
      <protection locked="0"/>
    </xf>
    <xf numFmtId="0" fontId="4" fillId="4" borderId="16" xfId="0" applyNumberFormat="1" applyFont="1" applyFill="1" applyBorder="1" applyAlignment="1" applyProtection="1">
      <alignment horizontal="center" wrapText="1"/>
      <protection locked="0"/>
    </xf>
    <xf numFmtId="0" fontId="4" fillId="4" borderId="11" xfId="2" applyNumberFormat="1" applyFont="1" applyFill="1" applyBorder="1" applyAlignment="1" applyProtection="1">
      <alignment horizontal="center" wrapText="1"/>
      <protection locked="0"/>
    </xf>
    <xf numFmtId="0" fontId="4" fillId="4" borderId="11" xfId="1" applyNumberFormat="1" applyFont="1" applyFill="1" applyBorder="1" applyAlignment="1" applyProtection="1">
      <alignment horizontal="center"/>
      <protection locked="0"/>
    </xf>
    <xf numFmtId="0" fontId="4" fillId="4" borderId="8" xfId="0" applyNumberFormat="1" applyFont="1" applyFill="1" applyBorder="1" applyAlignment="1" applyProtection="1">
      <alignment horizontal="right" wrapText="1"/>
      <protection locked="0"/>
    </xf>
    <xf numFmtId="0" fontId="4" fillId="4" borderId="11" xfId="2" applyNumberFormat="1" applyFont="1" applyFill="1" applyBorder="1" applyAlignment="1" applyProtection="1">
      <alignment horizontal="center"/>
      <protection locked="0"/>
    </xf>
    <xf numFmtId="0" fontId="4" fillId="4" borderId="23" xfId="2" applyNumberFormat="1" applyFont="1" applyFill="1" applyBorder="1" applyAlignment="1" applyProtection="1">
      <alignment horizontal="center"/>
      <protection locked="0"/>
    </xf>
    <xf numFmtId="0" fontId="4" fillId="4" borderId="2" xfId="0" applyNumberFormat="1" applyFont="1" applyFill="1" applyBorder="1" applyAlignment="1" applyProtection="1">
      <alignment horizontal="center" wrapText="1"/>
      <protection locked="0"/>
    </xf>
    <xf numFmtId="0" fontId="4" fillId="4" borderId="8" xfId="0" applyNumberFormat="1" applyFont="1" applyFill="1" applyBorder="1" applyAlignment="1" applyProtection="1">
      <alignment horizontal="right"/>
    </xf>
    <xf numFmtId="0" fontId="4" fillId="4" borderId="2" xfId="2" applyNumberFormat="1" applyFont="1" applyFill="1" applyBorder="1" applyAlignment="1" applyProtection="1">
      <alignment horizontal="center"/>
    </xf>
    <xf numFmtId="0" fontId="4" fillId="4" borderId="2" xfId="1" applyNumberFormat="1" applyFont="1" applyFill="1" applyBorder="1" applyAlignment="1" applyProtection="1">
      <alignment horizontal="center" wrapText="1"/>
    </xf>
    <xf numFmtId="0" fontId="4" fillId="4" borderId="8" xfId="0" applyNumberFormat="1" applyFont="1" applyFill="1" applyBorder="1" applyAlignment="1" applyProtection="1">
      <alignment horizontal="right" wrapText="1"/>
    </xf>
    <xf numFmtId="164" fontId="4" fillId="0" borderId="0" xfId="2" applyNumberFormat="1" applyFont="1" applyFill="1" applyBorder="1" applyAlignment="1">
      <alignment horizontal="left"/>
    </xf>
    <xf numFmtId="44" fontId="4" fillId="0" borderId="0" xfId="2" applyNumberFormat="1" applyFont="1" applyFill="1" applyBorder="1" applyAlignment="1">
      <alignment horizontal="left"/>
    </xf>
    <xf numFmtId="0" fontId="4" fillId="0" borderId="0" xfId="2" applyNumberFormat="1" applyFont="1" applyFill="1" applyBorder="1" applyAlignment="1">
      <alignment horizontal="left" wrapText="1"/>
    </xf>
    <xf numFmtId="0" fontId="2" fillId="0" borderId="14" xfId="2" applyNumberFormat="1" applyFont="1" applyFill="1" applyBorder="1" applyAlignment="1">
      <alignment horizontal="right"/>
    </xf>
    <xf numFmtId="164" fontId="2" fillId="2" borderId="3" xfId="2" applyNumberFormat="1" applyFont="1" applyFill="1" applyBorder="1" applyAlignment="1">
      <alignment horizontal="left"/>
    </xf>
    <xf numFmtId="164" fontId="2" fillId="2" borderId="25" xfId="2" applyNumberFormat="1" applyFont="1" applyFill="1" applyBorder="1" applyAlignment="1">
      <alignment horizontal="center"/>
    </xf>
    <xf numFmtId="0" fontId="2" fillId="2" borderId="26" xfId="1" applyNumberFormat="1" applyFont="1" applyFill="1" applyBorder="1" applyAlignment="1">
      <alignment horizontal="center"/>
    </xf>
    <xf numFmtId="0" fontId="4" fillId="4" borderId="24" xfId="0" applyNumberFormat="1" applyFont="1" applyFill="1" applyBorder="1" applyAlignment="1">
      <alignment horizontal="center" wrapText="1"/>
    </xf>
    <xf numFmtId="164" fontId="4" fillId="3" borderId="24" xfId="2" applyNumberFormat="1" applyFont="1" applyFill="1" applyBorder="1" applyAlignment="1">
      <alignment horizontal="left"/>
    </xf>
    <xf numFmtId="164" fontId="4" fillId="3" borderId="16" xfId="2" applyNumberFormat="1" applyFont="1" applyFill="1" applyBorder="1"/>
    <xf numFmtId="44" fontId="4" fillId="0" borderId="9" xfId="2" applyNumberFormat="1" applyFont="1" applyFill="1" applyBorder="1" applyAlignment="1">
      <alignment horizontal="left"/>
    </xf>
    <xf numFmtId="164" fontId="4" fillId="0" borderId="0" xfId="1" applyNumberFormat="1" applyFont="1" applyFill="1" applyBorder="1" applyAlignment="1">
      <alignment horizontal="left"/>
    </xf>
    <xf numFmtId="164" fontId="4" fillId="0" borderId="27" xfId="1" applyNumberFormat="1" applyFont="1" applyFill="1" applyBorder="1" applyAlignment="1">
      <alignment horizontal="left"/>
    </xf>
    <xf numFmtId="164" fontId="2" fillId="2" borderId="28" xfId="2" applyNumberFormat="1" applyFont="1" applyFill="1" applyBorder="1" applyAlignment="1">
      <alignment horizontal="left"/>
    </xf>
    <xf numFmtId="0" fontId="4" fillId="4" borderId="16" xfId="2" applyNumberFormat="1" applyFont="1" applyFill="1" applyBorder="1" applyAlignment="1">
      <alignment horizontal="center"/>
    </xf>
    <xf numFmtId="164" fontId="4" fillId="2" borderId="31" xfId="2" applyNumberFormat="1" applyFont="1" applyFill="1" applyBorder="1"/>
    <xf numFmtId="0" fontId="9" fillId="0" borderId="0" xfId="0" applyFont="1" applyAlignment="1">
      <alignment vertical="center"/>
    </xf>
    <xf numFmtId="0" fontId="0" fillId="0" borderId="0" xfId="0" applyAlignment="1">
      <alignment horizontal="left"/>
    </xf>
    <xf numFmtId="0" fontId="11" fillId="0" borderId="0" xfId="0" applyFont="1" applyAlignment="1">
      <alignment horizontal="left"/>
    </xf>
    <xf numFmtId="0" fontId="0" fillId="0" borderId="0" xfId="0"/>
    <xf numFmtId="0" fontId="3" fillId="3" borderId="0" xfId="0" applyNumberFormat="1" applyFont="1" applyFill="1" applyBorder="1" applyAlignment="1">
      <alignment horizontal="center"/>
    </xf>
    <xf numFmtId="0" fontId="4" fillId="4" borderId="3" xfId="0" applyNumberFormat="1" applyFont="1" applyFill="1" applyBorder="1" applyAlignment="1">
      <alignment horizontal="center" wrapText="1"/>
    </xf>
    <xf numFmtId="0" fontId="4" fillId="3" borderId="5" xfId="2" applyNumberFormat="1" applyFont="1" applyFill="1" applyBorder="1" applyAlignment="1">
      <alignment horizontal="center"/>
    </xf>
    <xf numFmtId="0" fontId="4" fillId="3" borderId="8" xfId="2" applyNumberFormat="1" applyFont="1" applyFill="1" applyBorder="1" applyAlignment="1">
      <alignment horizontal="center"/>
    </xf>
    <xf numFmtId="0" fontId="4" fillId="0" borderId="0" xfId="2" applyNumberFormat="1" applyFont="1" applyFill="1" applyBorder="1" applyAlignment="1">
      <alignment horizontal="right"/>
    </xf>
    <xf numFmtId="0" fontId="4" fillId="0" borderId="1" xfId="0" applyNumberFormat="1" applyFont="1" applyFill="1" applyBorder="1" applyAlignment="1"/>
    <xf numFmtId="0" fontId="4" fillId="3" borderId="2" xfId="2" applyNumberFormat="1" applyFont="1" applyFill="1" applyBorder="1" applyAlignment="1">
      <alignment horizontal="center"/>
    </xf>
    <xf numFmtId="0" fontId="4" fillId="3" borderId="2" xfId="1" applyNumberFormat="1" applyFont="1" applyFill="1" applyBorder="1" applyAlignment="1">
      <alignment horizontal="center"/>
    </xf>
    <xf numFmtId="0" fontId="4" fillId="3" borderId="4" xfId="2" applyNumberFormat="1" applyFont="1" applyFill="1" applyBorder="1" applyAlignment="1">
      <alignment horizontal="center"/>
    </xf>
    <xf numFmtId="0" fontId="4" fillId="3" borderId="10" xfId="2" applyNumberFormat="1" applyFont="1" applyFill="1" applyBorder="1" applyAlignment="1">
      <alignment horizontal="center"/>
    </xf>
    <xf numFmtId="0" fontId="4" fillId="3" borderId="7" xfId="1" applyNumberFormat="1" applyFont="1" applyFill="1" applyBorder="1" applyAlignment="1">
      <alignment horizontal="center"/>
    </xf>
    <xf numFmtId="0" fontId="4" fillId="3" borderId="10" xfId="1" applyNumberFormat="1" applyFont="1" applyFill="1" applyBorder="1" applyAlignment="1">
      <alignment horizontal="center"/>
    </xf>
    <xf numFmtId="0" fontId="4" fillId="3" borderId="1" xfId="2" applyNumberFormat="1" applyFont="1" applyFill="1" applyBorder="1" applyAlignment="1">
      <alignment horizontal="center"/>
    </xf>
    <xf numFmtId="0" fontId="4" fillId="3" borderId="8" xfId="1" applyNumberFormat="1" applyFont="1" applyFill="1" applyBorder="1" applyAlignment="1">
      <alignment horizontal="center"/>
    </xf>
    <xf numFmtId="0" fontId="4" fillId="3" borderId="7" xfId="2" applyNumberFormat="1" applyFont="1" applyFill="1" applyBorder="1" applyAlignment="1">
      <alignment horizontal="center"/>
    </xf>
    <xf numFmtId="0" fontId="4" fillId="3" borderId="1" xfId="2" applyNumberFormat="1" applyFont="1" applyFill="1" applyBorder="1" applyAlignment="1">
      <alignment horizontal="right"/>
    </xf>
    <xf numFmtId="0" fontId="4" fillId="3" borderId="2" xfId="1" applyNumberFormat="1" applyFont="1" applyFill="1" applyBorder="1" applyAlignment="1">
      <alignment horizontal="right"/>
    </xf>
    <xf numFmtId="0" fontId="4" fillId="0" borderId="0" xfId="2" applyNumberFormat="1" applyFont="1" applyFill="1" applyBorder="1"/>
    <xf numFmtId="0" fontId="4" fillId="0" borderId="0" xfId="1" applyNumberFormat="1" applyFont="1" applyFill="1" applyBorder="1"/>
    <xf numFmtId="44" fontId="3" fillId="3" borderId="0" xfId="2" applyFont="1" applyFill="1" applyBorder="1" applyAlignment="1">
      <alignment horizontal="left" vertical="top"/>
    </xf>
    <xf numFmtId="44" fontId="5" fillId="3" borderId="0" xfId="2" applyFont="1" applyFill="1" applyBorder="1" applyAlignment="1">
      <alignment horizontal="left" vertical="top"/>
    </xf>
    <xf numFmtId="0" fontId="5" fillId="3" borderId="0" xfId="0" applyNumberFormat="1" applyFont="1" applyFill="1" applyBorder="1" applyAlignment="1">
      <alignment horizontal="center"/>
    </xf>
    <xf numFmtId="44" fontId="4" fillId="3" borderId="6" xfId="2" applyFont="1" applyFill="1" applyBorder="1" applyAlignment="1">
      <alignment horizontal="left"/>
    </xf>
    <xf numFmtId="44" fontId="4" fillId="3" borderId="3" xfId="2" applyFont="1" applyFill="1" applyBorder="1" applyAlignment="1">
      <alignment horizontal="left"/>
    </xf>
    <xf numFmtId="14" fontId="4" fillId="3" borderId="2" xfId="0" applyNumberFormat="1" applyFont="1" applyFill="1" applyBorder="1" applyAlignment="1">
      <alignment horizontal="left"/>
    </xf>
    <xf numFmtId="164" fontId="4" fillId="3" borderId="3" xfId="2" applyNumberFormat="1" applyFont="1" applyFill="1" applyBorder="1" applyAlignment="1">
      <alignment horizontal="left"/>
    </xf>
    <xf numFmtId="44" fontId="4" fillId="3" borderId="6" xfId="2" applyNumberFormat="1" applyFont="1" applyFill="1" applyBorder="1" applyAlignment="1">
      <alignment horizontal="left"/>
    </xf>
    <xf numFmtId="44" fontId="4" fillId="3" borderId="3" xfId="2" applyNumberFormat="1" applyFont="1" applyFill="1" applyBorder="1" applyAlignment="1">
      <alignment horizontal="left"/>
    </xf>
    <xf numFmtId="165" fontId="4" fillId="3" borderId="3" xfId="2" applyNumberFormat="1" applyFont="1" applyFill="1" applyBorder="1" applyAlignment="1">
      <alignment horizontal="left"/>
    </xf>
    <xf numFmtId="0" fontId="2" fillId="3" borderId="0" xfId="0" applyNumberFormat="1" applyFont="1" applyFill="1" applyBorder="1" applyAlignment="1">
      <alignment horizontal="right" vertical="top"/>
    </xf>
    <xf numFmtId="0" fontId="5" fillId="3" borderId="0" xfId="0" applyNumberFormat="1" applyFont="1" applyFill="1" applyBorder="1" applyAlignment="1">
      <alignment horizontal="right" vertical="top"/>
    </xf>
    <xf numFmtId="0" fontId="4" fillId="0" borderId="0" xfId="0" applyNumberFormat="1" applyFont="1" applyFill="1" applyBorder="1" applyAlignment="1"/>
    <xf numFmtId="0" fontId="4" fillId="0" borderId="0" xfId="0" applyNumberFormat="1" applyFont="1" applyFill="1" applyBorder="1" applyAlignment="1">
      <alignment horizontal="right" indent="15"/>
    </xf>
    <xf numFmtId="0" fontId="0" fillId="0" borderId="0" xfId="0" applyNumberFormat="1" applyFill="1" applyBorder="1"/>
    <xf numFmtId="0" fontId="4" fillId="0" borderId="0" xfId="0" applyNumberFormat="1" applyFont="1" applyFill="1" applyBorder="1" applyAlignment="1">
      <alignment wrapText="1"/>
    </xf>
    <xf numFmtId="0" fontId="1" fillId="0" borderId="0" xfId="2" applyNumberFormat="1" applyFont="1" applyFill="1" applyBorder="1"/>
    <xf numFmtId="0" fontId="4" fillId="3" borderId="2" xfId="2" applyNumberFormat="1" applyFont="1" applyFill="1" applyBorder="1"/>
    <xf numFmtId="0" fontId="4" fillId="0" borderId="2" xfId="2" applyNumberFormat="1" applyFont="1" applyFill="1" applyBorder="1"/>
    <xf numFmtId="0" fontId="4" fillId="3" borderId="21" xfId="0" applyNumberFormat="1" applyFont="1" applyFill="1" applyBorder="1" applyAlignment="1">
      <alignment horizontal="right"/>
    </xf>
    <xf numFmtId="0" fontId="4" fillId="3" borderId="5" xfId="0" applyNumberFormat="1" applyFont="1" applyFill="1" applyBorder="1" applyAlignment="1">
      <alignment horizontal="right"/>
    </xf>
    <xf numFmtId="0" fontId="4" fillId="0" borderId="1" xfId="2" applyNumberFormat="1" applyFont="1" applyFill="1" applyBorder="1" applyAlignment="1">
      <alignment horizontal="right"/>
    </xf>
    <xf numFmtId="44" fontId="4" fillId="0" borderId="6" xfId="2" applyFont="1" applyFill="1" applyBorder="1" applyAlignment="1">
      <alignment horizontal="left"/>
    </xf>
    <xf numFmtId="44" fontId="4" fillId="0" borderId="3" xfId="2" applyFont="1" applyFill="1" applyBorder="1" applyAlignment="1">
      <alignment horizontal="left"/>
    </xf>
    <xf numFmtId="0" fontId="4" fillId="3" borderId="17" xfId="2" applyNumberFormat="1" applyFont="1" applyFill="1" applyBorder="1" applyAlignment="1">
      <alignment horizontal="left" wrapText="1"/>
    </xf>
    <xf numFmtId="0" fontId="4" fillId="3" borderId="16" xfId="1" applyNumberFormat="1" applyFont="1" applyFill="1" applyBorder="1" applyAlignment="1">
      <alignment horizontal="left" wrapText="1"/>
    </xf>
    <xf numFmtId="0" fontId="4" fillId="3" borderId="16" xfId="2" applyNumberFormat="1" applyFont="1" applyFill="1" applyBorder="1" applyAlignment="1">
      <alignment horizontal="left" wrapText="1"/>
    </xf>
    <xf numFmtId="0" fontId="4" fillId="0" borderId="9" xfId="2" applyNumberFormat="1" applyFont="1" applyFill="1" applyBorder="1"/>
    <xf numFmtId="0" fontId="4" fillId="0" borderId="13" xfId="2" applyNumberFormat="1" applyFont="1" applyFill="1" applyBorder="1" applyAlignment="1">
      <alignment horizontal="right"/>
    </xf>
    <xf numFmtId="0" fontId="4" fillId="0" borderId="14" xfId="2" applyNumberFormat="1" applyFont="1" applyFill="1" applyBorder="1" applyAlignment="1">
      <alignment horizontal="right"/>
    </xf>
    <xf numFmtId="0" fontId="4" fillId="3" borderId="1" xfId="2" applyNumberFormat="1" applyFont="1" applyFill="1" applyBorder="1"/>
    <xf numFmtId="0" fontId="4" fillId="0" borderId="19" xfId="2" applyNumberFormat="1" applyFont="1" applyFill="1" applyBorder="1" applyAlignment="1">
      <alignment horizontal="left"/>
    </xf>
    <xf numFmtId="44" fontId="4" fillId="0" borderId="18" xfId="2" applyFont="1" applyFill="1" applyBorder="1" applyAlignment="1">
      <alignment horizontal="left"/>
    </xf>
    <xf numFmtId="0" fontId="4" fillId="3" borderId="11" xfId="2" applyNumberFormat="1" applyFont="1" applyFill="1" applyBorder="1" applyAlignment="1">
      <alignment horizontal="left" wrapText="1"/>
    </xf>
    <xf numFmtId="0" fontId="4" fillId="3" borderId="11" xfId="1" applyNumberFormat="1" applyFont="1" applyFill="1" applyBorder="1" applyAlignment="1">
      <alignment horizontal="left" wrapText="1"/>
    </xf>
    <xf numFmtId="0" fontId="4" fillId="0" borderId="1" xfId="2" applyNumberFormat="1" applyFont="1" applyFill="1" applyBorder="1"/>
    <xf numFmtId="0" fontId="4" fillId="0" borderId="15" xfId="2" applyNumberFormat="1" applyFont="1" applyFill="1" applyBorder="1" applyAlignment="1">
      <alignment horizontal="left"/>
    </xf>
    <xf numFmtId="0" fontId="4" fillId="3" borderId="22" xfId="2" applyNumberFormat="1" applyFont="1" applyFill="1" applyBorder="1" applyAlignment="1">
      <alignment horizontal="left"/>
    </xf>
    <xf numFmtId="0" fontId="4" fillId="3" borderId="11" xfId="1" applyNumberFormat="1" applyFont="1" applyFill="1" applyBorder="1" applyAlignment="1">
      <alignment horizontal="left"/>
    </xf>
    <xf numFmtId="164" fontId="4" fillId="4" borderId="6" xfId="2" applyNumberFormat="1" applyFont="1" applyFill="1" applyBorder="1" applyAlignment="1">
      <alignment horizontal="left"/>
    </xf>
    <xf numFmtId="44" fontId="4" fillId="4" borderId="6" xfId="2" applyNumberFormat="1" applyFont="1" applyFill="1" applyBorder="1" applyAlignment="1">
      <alignment horizontal="left"/>
    </xf>
    <xf numFmtId="0" fontId="4" fillId="0" borderId="15" xfId="2" applyNumberFormat="1" applyFont="1" applyFill="1" applyBorder="1" applyAlignment="1">
      <alignment horizontal="left" wrapText="1"/>
    </xf>
    <xf numFmtId="0" fontId="4" fillId="3" borderId="22" xfId="2" applyNumberFormat="1" applyFont="1" applyFill="1" applyBorder="1" applyAlignment="1">
      <alignment horizontal="left" wrapText="1"/>
    </xf>
    <xf numFmtId="44" fontId="4" fillId="0" borderId="6" xfId="2" applyNumberFormat="1" applyFont="1" applyFill="1" applyBorder="1" applyAlignment="1">
      <alignment horizontal="left"/>
    </xf>
    <xf numFmtId="165" fontId="4" fillId="0" borderId="6" xfId="2" applyNumberFormat="1" applyFont="1" applyFill="1" applyBorder="1" applyAlignment="1">
      <alignment horizontal="left"/>
    </xf>
    <xf numFmtId="0" fontId="4" fillId="0" borderId="21" xfId="0" applyNumberFormat="1" applyFont="1" applyFill="1" applyBorder="1" applyAlignment="1">
      <alignment horizontal="right"/>
    </xf>
    <xf numFmtId="0" fontId="4" fillId="0" borderId="5" xfId="0" applyNumberFormat="1" applyFont="1" applyFill="1" applyBorder="1" applyAlignment="1">
      <alignment horizontal="right"/>
    </xf>
    <xf numFmtId="0" fontId="2" fillId="3" borderId="0" xfId="0" applyNumberFormat="1" applyFont="1" applyFill="1" applyBorder="1" applyAlignment="1">
      <alignment horizontal="right"/>
    </xf>
    <xf numFmtId="0" fontId="3" fillId="3" borderId="1" xfId="0" applyNumberFormat="1" applyFont="1" applyFill="1" applyBorder="1" applyAlignment="1">
      <alignment horizontal="center"/>
    </xf>
    <xf numFmtId="0" fontId="4" fillId="3" borderId="3" xfId="0" applyNumberFormat="1" applyFont="1" applyFill="1" applyBorder="1" applyAlignment="1">
      <alignment horizontal="center" wrapText="1"/>
    </xf>
    <xf numFmtId="0" fontId="4" fillId="4" borderId="8" xfId="0" applyNumberFormat="1" applyFont="1" applyFill="1" applyBorder="1" applyAlignment="1" applyProtection="1">
      <alignment horizontal="right"/>
      <protection locked="0"/>
    </xf>
    <xf numFmtId="0" fontId="4" fillId="4" borderId="2" xfId="0" applyNumberFormat="1" applyFont="1" applyFill="1" applyBorder="1" applyAlignment="1" applyProtection="1">
      <alignment horizontal="center" wrapText="1"/>
      <protection locked="0"/>
    </xf>
    <xf numFmtId="0" fontId="4" fillId="4" borderId="2" xfId="2" applyNumberFormat="1" applyFont="1" applyFill="1" applyBorder="1" applyAlignment="1" applyProtection="1">
      <alignment horizontal="center"/>
      <protection locked="0"/>
    </xf>
    <xf numFmtId="0" fontId="4" fillId="4" borderId="16" xfId="0" applyNumberFormat="1" applyFont="1" applyFill="1" applyBorder="1" applyAlignment="1" applyProtection="1">
      <alignment horizontal="center" wrapText="1"/>
      <protection locked="0"/>
    </xf>
    <xf numFmtId="0" fontId="4" fillId="4" borderId="11" xfId="2" applyNumberFormat="1" applyFont="1" applyFill="1" applyBorder="1" applyAlignment="1" applyProtection="1">
      <alignment horizontal="center" wrapText="1"/>
      <protection locked="0"/>
    </xf>
    <xf numFmtId="0" fontId="4" fillId="4" borderId="11" xfId="1" applyNumberFormat="1" applyFont="1" applyFill="1" applyBorder="1" applyAlignment="1" applyProtection="1">
      <alignment horizontal="center"/>
      <protection locked="0"/>
    </xf>
    <xf numFmtId="0" fontId="4" fillId="4" borderId="8" xfId="0" applyNumberFormat="1" applyFont="1" applyFill="1" applyBorder="1" applyAlignment="1" applyProtection="1">
      <alignment horizontal="right" wrapText="1"/>
      <protection locked="0"/>
    </xf>
    <xf numFmtId="0" fontId="4" fillId="4" borderId="11" xfId="2" applyNumberFormat="1" applyFont="1" applyFill="1" applyBorder="1" applyAlignment="1" applyProtection="1">
      <alignment horizontal="center"/>
      <protection locked="0"/>
    </xf>
    <xf numFmtId="0" fontId="4" fillId="4" borderId="8" xfId="0" applyNumberFormat="1" applyFont="1" applyFill="1" applyBorder="1" applyAlignment="1" applyProtection="1">
      <alignment horizontal="right"/>
    </xf>
    <xf numFmtId="0" fontId="4" fillId="4" borderId="2" xfId="2" applyNumberFormat="1" applyFont="1" applyFill="1" applyBorder="1" applyAlignment="1" applyProtection="1">
      <alignment horizontal="center"/>
    </xf>
    <xf numFmtId="0" fontId="4" fillId="4" borderId="2" xfId="1" applyNumberFormat="1" applyFont="1" applyFill="1" applyBorder="1" applyAlignment="1" applyProtection="1">
      <alignment horizontal="center" wrapText="1"/>
    </xf>
    <xf numFmtId="0" fontId="4" fillId="4" borderId="8" xfId="0" applyNumberFormat="1" applyFont="1" applyFill="1" applyBorder="1" applyAlignment="1" applyProtection="1">
      <alignment horizontal="right" wrapText="1"/>
    </xf>
    <xf numFmtId="164" fontId="4" fillId="0" borderId="0" xfId="2" applyNumberFormat="1" applyFont="1" applyFill="1" applyBorder="1" applyAlignment="1">
      <alignment horizontal="left"/>
    </xf>
    <xf numFmtId="44" fontId="4" fillId="0" borderId="0" xfId="2" applyNumberFormat="1" applyFont="1" applyFill="1" applyBorder="1" applyAlignment="1">
      <alignment horizontal="left"/>
    </xf>
    <xf numFmtId="0" fontId="4" fillId="0" borderId="0" xfId="2" applyNumberFormat="1" applyFont="1" applyFill="1" applyBorder="1" applyAlignment="1">
      <alignment horizontal="left" wrapText="1"/>
    </xf>
    <xf numFmtId="0" fontId="2" fillId="0" borderId="14" xfId="2" applyNumberFormat="1" applyFont="1" applyFill="1" applyBorder="1" applyAlignment="1">
      <alignment horizontal="right"/>
    </xf>
    <xf numFmtId="164" fontId="2" fillId="2" borderId="3" xfId="2" applyNumberFormat="1" applyFont="1" applyFill="1" applyBorder="1" applyAlignment="1">
      <alignment horizontal="left"/>
    </xf>
    <xf numFmtId="164" fontId="2" fillId="2" borderId="25" xfId="2" applyNumberFormat="1" applyFont="1" applyFill="1" applyBorder="1" applyAlignment="1">
      <alignment horizontal="center"/>
    </xf>
    <xf numFmtId="0" fontId="2" fillId="2" borderId="26" xfId="1" applyNumberFormat="1" applyFont="1" applyFill="1" applyBorder="1" applyAlignment="1">
      <alignment horizontal="center"/>
    </xf>
    <xf numFmtId="0" fontId="4" fillId="4" borderId="24" xfId="0" applyNumberFormat="1" applyFont="1" applyFill="1" applyBorder="1" applyAlignment="1">
      <alignment horizontal="center" wrapText="1"/>
    </xf>
    <xf numFmtId="164" fontId="4" fillId="3" borderId="24" xfId="2" applyNumberFormat="1" applyFont="1" applyFill="1" applyBorder="1" applyAlignment="1">
      <alignment horizontal="left"/>
    </xf>
    <xf numFmtId="164" fontId="4" fillId="3" borderId="16" xfId="2" applyNumberFormat="1" applyFont="1" applyFill="1" applyBorder="1"/>
    <xf numFmtId="44" fontId="4" fillId="0" borderId="9" xfId="2" applyNumberFormat="1" applyFont="1" applyFill="1" applyBorder="1" applyAlignment="1">
      <alignment horizontal="left"/>
    </xf>
    <xf numFmtId="164" fontId="4" fillId="0" borderId="0" xfId="1" applyNumberFormat="1" applyFont="1" applyFill="1" applyBorder="1" applyAlignment="1">
      <alignment horizontal="left"/>
    </xf>
    <xf numFmtId="164" fontId="4" fillId="0" borderId="27" xfId="1" applyNumberFormat="1" applyFont="1" applyFill="1" applyBorder="1" applyAlignment="1">
      <alignment horizontal="left"/>
    </xf>
    <xf numFmtId="164" fontId="2" fillId="2" borderId="28" xfId="2" applyNumberFormat="1" applyFont="1" applyFill="1" applyBorder="1" applyAlignment="1">
      <alignment horizontal="left"/>
    </xf>
    <xf numFmtId="0" fontId="4" fillId="4" borderId="16" xfId="2" applyNumberFormat="1" applyFont="1" applyFill="1" applyBorder="1" applyAlignment="1">
      <alignment horizontal="center"/>
    </xf>
    <xf numFmtId="164" fontId="4" fillId="2" borderId="31" xfId="2" applyNumberFormat="1" applyFont="1" applyFill="1" applyBorder="1"/>
    <xf numFmtId="0" fontId="2" fillId="0" borderId="0" xfId="2" applyNumberFormat="1" applyFont="1" applyFill="1" applyBorder="1" applyAlignment="1">
      <alignment horizontal="right"/>
    </xf>
    <xf numFmtId="164" fontId="2" fillId="0" borderId="0" xfId="2" applyNumberFormat="1" applyFont="1" applyFill="1" applyBorder="1" applyAlignment="1">
      <alignment horizontal="left"/>
    </xf>
    <xf numFmtId="164" fontId="2" fillId="0" borderId="0" xfId="2" applyNumberFormat="1" applyFont="1" applyFill="1" applyBorder="1" applyAlignment="1">
      <alignment horizontal="center"/>
    </xf>
    <xf numFmtId="164" fontId="4" fillId="5" borderId="11" xfId="2" applyNumberFormat="1" applyFont="1" applyFill="1" applyBorder="1" applyAlignment="1">
      <alignment horizontal="center" vertical="center"/>
    </xf>
    <xf numFmtId="164" fontId="4" fillId="5" borderId="11" xfId="2" applyNumberFormat="1" applyFont="1" applyFill="1" applyBorder="1" applyAlignment="1">
      <alignment horizontal="center"/>
    </xf>
    <xf numFmtId="0" fontId="4" fillId="4" borderId="2" xfId="2" applyNumberFormat="1" applyFont="1" applyFill="1" applyBorder="1" applyAlignment="1" applyProtection="1">
      <alignment horizontal="center" wrapText="1"/>
    </xf>
    <xf numFmtId="0" fontId="15" fillId="0" borderId="0" xfId="0" applyFont="1" applyAlignment="1">
      <alignment horizontal="left"/>
    </xf>
    <xf numFmtId="0" fontId="11" fillId="0" borderId="0" xfId="0" applyFont="1" applyAlignment="1">
      <alignment horizontal="left" wrapText="1"/>
    </xf>
    <xf numFmtId="164" fontId="3" fillId="0" borderId="33" xfId="2" applyNumberFormat="1" applyFont="1" applyFill="1" applyBorder="1" applyAlignment="1">
      <alignment horizontal="left"/>
    </xf>
    <xf numFmtId="164" fontId="4" fillId="0" borderId="33" xfId="2" applyNumberFormat="1" applyFont="1" applyFill="1" applyBorder="1" applyAlignment="1">
      <alignment horizontal="right"/>
    </xf>
    <xf numFmtId="0" fontId="0" fillId="0" borderId="33" xfId="0" applyFill="1" applyBorder="1"/>
    <xf numFmtId="164" fontId="4" fillId="0" borderId="33" xfId="2" applyNumberFormat="1" applyFont="1" applyFill="1" applyBorder="1" applyAlignment="1">
      <alignment horizontal="right" wrapText="1"/>
    </xf>
    <xf numFmtId="0" fontId="4" fillId="0" borderId="33" xfId="0" applyNumberFormat="1" applyFont="1" applyFill="1" applyBorder="1" applyAlignment="1">
      <alignment vertical="center"/>
    </xf>
    <xf numFmtId="0" fontId="16" fillId="0" borderId="0" xfId="0" applyFont="1" applyAlignment="1" applyProtection="1">
      <alignment horizontal="left"/>
    </xf>
    <xf numFmtId="0" fontId="11" fillId="0" borderId="0" xfId="0" quotePrefix="1" applyFont="1" applyFill="1" applyBorder="1" applyAlignment="1">
      <alignment horizontal="left" wrapText="1"/>
    </xf>
    <xf numFmtId="0" fontId="4" fillId="3" borderId="21" xfId="0" applyNumberFormat="1" applyFont="1" applyFill="1" applyBorder="1" applyAlignment="1">
      <alignment horizontal="right"/>
    </xf>
    <xf numFmtId="164" fontId="4" fillId="3" borderId="4" xfId="2" applyNumberFormat="1" applyFont="1" applyFill="1" applyBorder="1" applyAlignment="1">
      <alignment horizontal="center"/>
    </xf>
    <xf numFmtId="164" fontId="4" fillId="3" borderId="7" xfId="2" applyNumberFormat="1" applyFont="1" applyFill="1" applyBorder="1" applyAlignment="1">
      <alignment horizontal="center"/>
    </xf>
    <xf numFmtId="0" fontId="3" fillId="3" borderId="1" xfId="0" applyNumberFormat="1" applyFont="1" applyFill="1" applyBorder="1" applyAlignment="1">
      <alignment horizontal="left"/>
    </xf>
    <xf numFmtId="0" fontId="18" fillId="3" borderId="1" xfId="0" applyNumberFormat="1" applyFont="1" applyFill="1" applyBorder="1" applyAlignment="1">
      <alignment horizontal="left"/>
    </xf>
    <xf numFmtId="0" fontId="11" fillId="0" borderId="0" xfId="0" quotePrefix="1" applyFont="1" applyFill="1" applyBorder="1" applyAlignment="1">
      <alignment horizontal="left" wrapText="1"/>
    </xf>
    <xf numFmtId="0" fontId="11" fillId="0" borderId="0" xfId="0" applyFont="1" applyAlignment="1">
      <alignment horizontal="left" wrapText="1"/>
    </xf>
    <xf numFmtId="0" fontId="15" fillId="0" borderId="0" xfId="0" applyFont="1" applyAlignment="1">
      <alignment horizontal="left" wrapText="1"/>
    </xf>
    <xf numFmtId="0" fontId="11" fillId="0" borderId="0" xfId="0" quotePrefix="1" applyFont="1" applyAlignment="1">
      <alignment horizontal="left" wrapText="1"/>
    </xf>
    <xf numFmtId="0" fontId="12" fillId="0" borderId="0" xfId="0" applyFont="1" applyAlignment="1">
      <alignment horizontal="left"/>
    </xf>
    <xf numFmtId="0" fontId="12" fillId="0" borderId="0" xfId="0" applyFont="1" applyAlignment="1"/>
    <xf numFmtId="0" fontId="17" fillId="0" borderId="0" xfId="0" applyFont="1" applyAlignment="1">
      <alignment horizontal="left"/>
    </xf>
    <xf numFmtId="0" fontId="11" fillId="0" borderId="0" xfId="0" applyFont="1" applyAlignment="1">
      <alignment horizontal="left"/>
    </xf>
    <xf numFmtId="0" fontId="0" fillId="0" borderId="0" xfId="0" applyAlignment="1">
      <alignment horizontal="left" vertical="center" wrapText="1" indent="5"/>
    </xf>
    <xf numFmtId="0" fontId="9" fillId="0" borderId="0" xfId="0" applyFont="1" applyAlignment="1">
      <alignment vertical="center"/>
    </xf>
    <xf numFmtId="0" fontId="0" fillId="0" borderId="0" xfId="0" applyAlignment="1">
      <alignment wrapText="1"/>
    </xf>
    <xf numFmtId="0" fontId="15" fillId="0" borderId="0" xfId="0" applyFont="1" applyAlignment="1">
      <alignment horizontal="left"/>
    </xf>
    <xf numFmtId="0" fontId="11" fillId="0" borderId="0" xfId="0" applyFont="1" applyAlignment="1">
      <alignment horizontal="left" wrapText="1" indent="5"/>
    </xf>
    <xf numFmtId="0" fontId="0" fillId="0" borderId="0" xfId="0" applyAlignment="1">
      <alignment vertical="center" wrapText="1"/>
    </xf>
    <xf numFmtId="0" fontId="11" fillId="0" borderId="0" xfId="0" applyFont="1" applyFill="1" applyBorder="1" applyAlignment="1">
      <alignment horizontal="left" wrapText="1"/>
    </xf>
    <xf numFmtId="44" fontId="4" fillId="3" borderId="8" xfId="1" applyNumberFormat="1" applyFont="1" applyFill="1" applyBorder="1" applyAlignment="1">
      <alignment horizontal="center"/>
    </xf>
    <xf numFmtId="0" fontId="4" fillId="3" borderId="11" xfId="1" applyNumberFormat="1" applyFont="1" applyFill="1" applyBorder="1" applyAlignment="1">
      <alignment horizontal="center"/>
    </xf>
    <xf numFmtId="44" fontId="4" fillId="3" borderId="7" xfId="1" applyNumberFormat="1" applyFont="1" applyFill="1" applyBorder="1" applyAlignment="1">
      <alignment horizontal="center"/>
    </xf>
    <xf numFmtId="0" fontId="4" fillId="3" borderId="7" xfId="1" applyNumberFormat="1" applyFont="1" applyFill="1" applyBorder="1" applyAlignment="1">
      <alignment horizontal="center"/>
    </xf>
    <xf numFmtId="0" fontId="4" fillId="4" borderId="2" xfId="1" applyNumberFormat="1" applyFont="1" applyFill="1" applyBorder="1" applyAlignment="1" applyProtection="1">
      <alignment horizontal="center"/>
    </xf>
    <xf numFmtId="164" fontId="4" fillId="3" borderId="4" xfId="2" applyNumberFormat="1" applyFont="1" applyFill="1" applyBorder="1" applyAlignment="1">
      <alignment horizontal="center"/>
    </xf>
    <xf numFmtId="164" fontId="4" fillId="3" borderId="7" xfId="2" applyNumberFormat="1" applyFont="1" applyFill="1" applyBorder="1" applyAlignment="1">
      <alignment horizontal="center"/>
    </xf>
    <xf numFmtId="0" fontId="4" fillId="4" borderId="2" xfId="2" applyNumberFormat="1" applyFont="1" applyFill="1" applyBorder="1" applyAlignment="1" applyProtection="1">
      <alignment horizontal="center"/>
    </xf>
    <xf numFmtId="44" fontId="4" fillId="3" borderId="4" xfId="2" applyNumberFormat="1" applyFont="1" applyFill="1" applyBorder="1" applyAlignment="1">
      <alignment horizontal="center"/>
    </xf>
    <xf numFmtId="0" fontId="4" fillId="3" borderId="4" xfId="2" applyNumberFormat="1" applyFont="1" applyFill="1" applyBorder="1" applyAlignment="1">
      <alignment horizontal="center"/>
    </xf>
    <xf numFmtId="0" fontId="19" fillId="3" borderId="1" xfId="0" applyNumberFormat="1" applyFont="1" applyFill="1" applyBorder="1" applyAlignment="1">
      <alignment horizontal="right" vertical="top"/>
    </xf>
    <xf numFmtId="0" fontId="19" fillId="3" borderId="18" xfId="0" applyNumberFormat="1" applyFont="1" applyFill="1" applyBorder="1" applyAlignment="1">
      <alignment horizontal="right" vertical="top"/>
    </xf>
    <xf numFmtId="0" fontId="4" fillId="3" borderId="21" xfId="0" applyNumberFormat="1" applyFont="1" applyFill="1" applyBorder="1" applyAlignment="1">
      <alignment horizontal="right"/>
    </xf>
    <xf numFmtId="0" fontId="4" fillId="3" borderId="0" xfId="0" applyNumberFormat="1" applyFont="1" applyFill="1" applyBorder="1" applyAlignment="1">
      <alignment horizontal="right"/>
    </xf>
    <xf numFmtId="0" fontId="4" fillId="3" borderId="14" xfId="0" applyNumberFormat="1" applyFont="1" applyFill="1" applyBorder="1" applyAlignment="1">
      <alignment horizontal="right"/>
    </xf>
    <xf numFmtId="0" fontId="4" fillId="0" borderId="20" xfId="0" applyNumberFormat="1" applyFont="1" applyFill="1" applyBorder="1" applyAlignment="1">
      <alignment horizontal="right"/>
    </xf>
    <xf numFmtId="0" fontId="4" fillId="0" borderId="9" xfId="0" applyNumberFormat="1" applyFont="1" applyFill="1" applyBorder="1" applyAlignment="1">
      <alignment horizontal="right"/>
    </xf>
    <xf numFmtId="0" fontId="4" fillId="0" borderId="13" xfId="0" applyNumberFormat="1" applyFont="1" applyFill="1" applyBorder="1" applyAlignment="1">
      <alignment horizontal="right"/>
    </xf>
    <xf numFmtId="0" fontId="4" fillId="3" borderId="8" xfId="1" applyNumberFormat="1" applyFont="1" applyFill="1" applyBorder="1" applyAlignment="1">
      <alignment horizontal="center"/>
    </xf>
    <xf numFmtId="0" fontId="4" fillId="4" borderId="8" xfId="0" applyNumberFormat="1" applyFont="1" applyFill="1" applyBorder="1" applyAlignment="1" applyProtection="1">
      <alignment horizontal="right" wrapText="1"/>
      <protection locked="0"/>
    </xf>
    <xf numFmtId="0" fontId="4" fillId="4" borderId="2" xfId="0" applyNumberFormat="1" applyFont="1" applyFill="1" applyBorder="1" applyAlignment="1" applyProtection="1">
      <alignment horizontal="right" wrapText="1"/>
      <protection locked="0"/>
    </xf>
    <xf numFmtId="0" fontId="4" fillId="4" borderId="12" xfId="0" applyNumberFormat="1" applyFont="1" applyFill="1" applyBorder="1" applyAlignment="1" applyProtection="1">
      <alignment horizontal="right" wrapText="1"/>
      <protection locked="0"/>
    </xf>
    <xf numFmtId="164" fontId="4" fillId="5" borderId="8" xfId="2" applyNumberFormat="1" applyFont="1" applyFill="1" applyBorder="1" applyAlignment="1">
      <alignment horizontal="right" vertical="center"/>
    </xf>
    <xf numFmtId="164" fontId="4" fillId="5" borderId="2" xfId="2" applyNumberFormat="1" applyFont="1" applyFill="1" applyBorder="1" applyAlignment="1">
      <alignment horizontal="right" vertical="center"/>
    </xf>
    <xf numFmtId="164" fontId="4" fillId="5" borderId="11" xfId="2" applyNumberFormat="1" applyFont="1" applyFill="1" applyBorder="1" applyAlignment="1">
      <alignment horizontal="right" vertical="center"/>
    </xf>
    <xf numFmtId="0" fontId="5" fillId="4" borderId="8" xfId="0" applyNumberFormat="1" applyFont="1" applyFill="1" applyBorder="1" applyAlignment="1" applyProtection="1">
      <alignment horizontal="right" wrapText="1"/>
      <protection locked="0"/>
    </xf>
    <xf numFmtId="0" fontId="5" fillId="4" borderId="2" xfId="0" applyNumberFormat="1" applyFont="1" applyFill="1" applyBorder="1" applyAlignment="1" applyProtection="1">
      <alignment horizontal="right" wrapText="1"/>
      <protection locked="0"/>
    </xf>
    <xf numFmtId="0" fontId="5" fillId="4" borderId="12" xfId="0" applyNumberFormat="1" applyFont="1" applyFill="1" applyBorder="1" applyAlignment="1" applyProtection="1">
      <alignment horizontal="right" wrapText="1"/>
      <protection locked="0"/>
    </xf>
    <xf numFmtId="0" fontId="4" fillId="4" borderId="2" xfId="0" applyNumberFormat="1" applyFont="1" applyFill="1" applyBorder="1" applyAlignment="1" applyProtection="1">
      <alignment horizontal="center" wrapText="1"/>
      <protection locked="0"/>
    </xf>
    <xf numFmtId="44" fontId="4" fillId="3" borderId="4" xfId="2" applyNumberFormat="1" applyFont="1" applyFill="1" applyBorder="1" applyAlignment="1">
      <alignment horizontal="right"/>
    </xf>
    <xf numFmtId="44" fontId="4" fillId="3" borderId="7" xfId="1" applyNumberFormat="1" applyFont="1" applyFill="1" applyBorder="1" applyAlignment="1">
      <alignment horizontal="right"/>
    </xf>
    <xf numFmtId="164" fontId="4" fillId="5" borderId="8" xfId="2" applyNumberFormat="1" applyFont="1" applyFill="1" applyBorder="1" applyAlignment="1">
      <alignment horizontal="right"/>
    </xf>
    <xf numFmtId="164" fontId="4" fillId="5" borderId="2" xfId="2" applyNumberFormat="1" applyFont="1" applyFill="1" applyBorder="1" applyAlignment="1">
      <alignment horizontal="right"/>
    </xf>
    <xf numFmtId="164" fontId="4" fillId="5" borderId="11" xfId="2" applyNumberFormat="1" applyFont="1" applyFill="1" applyBorder="1" applyAlignment="1">
      <alignment horizontal="right"/>
    </xf>
    <xf numFmtId="0" fontId="5" fillId="5" borderId="8" xfId="0" applyNumberFormat="1" applyFont="1" applyFill="1" applyBorder="1" applyAlignment="1">
      <alignment horizontal="center"/>
    </xf>
    <xf numFmtId="0" fontId="5" fillId="5" borderId="2" xfId="0" applyNumberFormat="1" applyFont="1" applyFill="1" applyBorder="1" applyAlignment="1">
      <alignment horizontal="center"/>
    </xf>
    <xf numFmtId="0" fontId="5" fillId="5" borderId="11" xfId="0" applyNumberFormat="1" applyFont="1" applyFill="1" applyBorder="1" applyAlignment="1">
      <alignment horizontal="center"/>
    </xf>
    <xf numFmtId="164" fontId="4" fillId="5" borderId="20" xfId="2" applyNumberFormat="1" applyFont="1" applyFill="1" applyBorder="1" applyAlignment="1">
      <alignment horizontal="right" wrapText="1"/>
    </xf>
    <xf numFmtId="164" fontId="4" fillId="5" borderId="23" xfId="2" applyNumberFormat="1" applyFont="1" applyFill="1" applyBorder="1" applyAlignment="1">
      <alignment horizontal="right" wrapText="1"/>
    </xf>
    <xf numFmtId="164" fontId="4" fillId="5" borderId="5" xfId="2" applyNumberFormat="1" applyFont="1" applyFill="1" applyBorder="1" applyAlignment="1">
      <alignment horizontal="right" wrapText="1"/>
    </xf>
    <xf numFmtId="164" fontId="4" fillId="5" borderId="22" xfId="2" applyNumberFormat="1" applyFont="1" applyFill="1" applyBorder="1" applyAlignment="1">
      <alignment horizontal="right" wrapText="1"/>
    </xf>
    <xf numFmtId="164" fontId="4" fillId="5" borderId="8" xfId="2" applyNumberFormat="1" applyFont="1" applyFill="1" applyBorder="1" applyAlignment="1">
      <alignment horizontal="right" vertical="center" wrapText="1"/>
    </xf>
    <xf numFmtId="164" fontId="4" fillId="5" borderId="2" xfId="2" applyNumberFormat="1" applyFont="1" applyFill="1" applyBorder="1" applyAlignment="1">
      <alignment horizontal="right" vertical="center" wrapText="1"/>
    </xf>
    <xf numFmtId="164" fontId="4" fillId="5" borderId="11" xfId="2" applyNumberFormat="1" applyFont="1" applyFill="1" applyBorder="1" applyAlignment="1">
      <alignment horizontal="right" vertical="center" wrapText="1"/>
    </xf>
    <xf numFmtId="164" fontId="2" fillId="2" borderId="29" xfId="2" applyNumberFormat="1" applyFont="1" applyFill="1" applyBorder="1" applyAlignment="1">
      <alignment horizontal="right"/>
    </xf>
    <xf numFmtId="164" fontId="2" fillId="2" borderId="30" xfId="2" applyNumberFormat="1" applyFont="1" applyFill="1" applyBorder="1" applyAlignment="1">
      <alignment horizontal="right"/>
    </xf>
    <xf numFmtId="0" fontId="14" fillId="0" borderId="9" xfId="2" applyNumberFormat="1" applyFont="1" applyFill="1" applyBorder="1" applyAlignment="1">
      <alignment horizontal="right"/>
    </xf>
    <xf numFmtId="0" fontId="14" fillId="0" borderId="32" xfId="2" applyNumberFormat="1" applyFont="1" applyFill="1" applyBorder="1" applyAlignment="1">
      <alignment horizontal="right"/>
    </xf>
    <xf numFmtId="44" fontId="2" fillId="3" borderId="2" xfId="2" applyNumberFormat="1" applyFont="1" applyFill="1" applyBorder="1" applyAlignment="1">
      <alignment horizontal="left" vertical="top"/>
    </xf>
    <xf numFmtId="0" fontId="10" fillId="0" borderId="0" xfId="0" applyNumberFormat="1" applyFont="1" applyFill="1" applyBorder="1" applyAlignment="1">
      <alignment horizontal="center"/>
    </xf>
    <xf numFmtId="0" fontId="4" fillId="3" borderId="20" xfId="0" applyNumberFormat="1" applyFont="1" applyFill="1" applyBorder="1" applyAlignment="1">
      <alignment horizontal="right"/>
    </xf>
    <xf numFmtId="0" fontId="4" fillId="3" borderId="9" xfId="0" applyNumberFormat="1" applyFont="1" applyFill="1" applyBorder="1" applyAlignment="1">
      <alignment horizontal="right"/>
    </xf>
    <xf numFmtId="0" fontId="4" fillId="3" borderId="13" xfId="0" applyNumberFormat="1" applyFont="1" applyFill="1" applyBorder="1" applyAlignment="1">
      <alignment horizontal="right"/>
    </xf>
    <xf numFmtId="0" fontId="4" fillId="0" borderId="5" xfId="0" applyNumberFormat="1" applyFont="1" applyFill="1" applyBorder="1" applyAlignment="1">
      <alignment horizontal="right"/>
    </xf>
    <xf numFmtId="0" fontId="4" fillId="0" borderId="1" xfId="0" applyNumberFormat="1" applyFont="1" applyFill="1" applyBorder="1" applyAlignment="1">
      <alignment horizontal="right"/>
    </xf>
    <xf numFmtId="0" fontId="4" fillId="0" borderId="18" xfId="0" applyNumberFormat="1" applyFont="1" applyFill="1" applyBorder="1" applyAlignment="1">
      <alignment horizontal="right"/>
    </xf>
    <xf numFmtId="0" fontId="4" fillId="0" borderId="21" xfId="0" applyNumberFormat="1" applyFont="1" applyFill="1" applyBorder="1" applyAlignment="1">
      <alignment horizontal="right"/>
    </xf>
    <xf numFmtId="0" fontId="4" fillId="0" borderId="0" xfId="0" applyNumberFormat="1" applyFont="1" applyFill="1" applyBorder="1" applyAlignment="1">
      <alignment horizontal="right"/>
    </xf>
    <xf numFmtId="0" fontId="4" fillId="0" borderId="14" xfId="0" applyNumberFormat="1" applyFont="1" applyFill="1" applyBorder="1" applyAlignment="1">
      <alignment horizontal="right"/>
    </xf>
    <xf numFmtId="0" fontId="4" fillId="4" borderId="2" xfId="2" applyNumberFormat="1" applyFont="1" applyFill="1" applyBorder="1" applyAlignment="1" applyProtection="1">
      <alignment horizontal="center"/>
      <protection locked="0"/>
    </xf>
    <xf numFmtId="0" fontId="19" fillId="3" borderId="1" xfId="0" applyNumberFormat="1" applyFont="1" applyFill="1" applyBorder="1" applyAlignment="1">
      <alignment horizontal="right"/>
    </xf>
    <xf numFmtId="0" fontId="19" fillId="3" borderId="18" xfId="0" applyNumberFormat="1" applyFont="1" applyFill="1" applyBorder="1" applyAlignment="1">
      <alignment horizontal="right"/>
    </xf>
    <xf numFmtId="0" fontId="4" fillId="3" borderId="7" xfId="2" applyNumberFormat="1" applyFont="1" applyFill="1" applyBorder="1" applyAlignment="1">
      <alignment horizontal="center"/>
    </xf>
    <xf numFmtId="0" fontId="4" fillId="3" borderId="7" xfId="1" applyNumberFormat="1" applyFont="1" applyFill="1" applyBorder="1" applyAlignment="1">
      <alignment horizontal="right"/>
    </xf>
    <xf numFmtId="0" fontId="4" fillId="3" borderId="4" xfId="2" applyNumberFormat="1" applyFont="1" applyFill="1" applyBorder="1" applyAlignment="1">
      <alignment horizontal="right"/>
    </xf>
    <xf numFmtId="0" fontId="8" fillId="0" borderId="9" xfId="2" applyNumberFormat="1" applyFont="1" applyFill="1" applyBorder="1" applyAlignment="1">
      <alignment horizontal="right"/>
    </xf>
    <xf numFmtId="0" fontId="8" fillId="0" borderId="32" xfId="2" applyNumberFormat="1" applyFont="1" applyFill="1" applyBorder="1" applyAlignment="1">
      <alignment horizontal="right"/>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view="pageLayout" topLeftCell="A13" zoomScaleNormal="100" workbookViewId="0">
      <selection activeCell="A31" sqref="A31:B31"/>
    </sheetView>
  </sheetViews>
  <sheetFormatPr defaultRowHeight="15" x14ac:dyDescent="0.25"/>
  <cols>
    <col min="1" max="1" width="91.42578125" style="26" customWidth="1"/>
  </cols>
  <sheetData>
    <row r="1" spans="1:2" ht="16.5" x14ac:dyDescent="0.3">
      <c r="A1" s="225" t="s">
        <v>79</v>
      </c>
      <c r="B1" s="226"/>
    </row>
    <row r="2" spans="1:2" s="101" customFormat="1" x14ac:dyDescent="0.25">
      <c r="A2" s="208" t="s">
        <v>62</v>
      </c>
      <c r="B2" s="214"/>
    </row>
    <row r="3" spans="1:2" s="101" customFormat="1" x14ac:dyDescent="0.25">
      <c r="A3" s="227" t="s">
        <v>80</v>
      </c>
      <c r="B3" s="228"/>
    </row>
    <row r="4" spans="1:2" s="101" customFormat="1" x14ac:dyDescent="0.25">
      <c r="A4" s="232" t="s">
        <v>72</v>
      </c>
      <c r="B4" s="232"/>
    </row>
    <row r="5" spans="1:2" s="101" customFormat="1" ht="30" customHeight="1" x14ac:dyDescent="0.25">
      <c r="A5" s="233" t="s">
        <v>73</v>
      </c>
      <c r="B5" s="233"/>
    </row>
    <row r="6" spans="1:2" s="101" customFormat="1" ht="45" customHeight="1" x14ac:dyDescent="0.25">
      <c r="A6" s="233" t="s">
        <v>96</v>
      </c>
      <c r="B6" s="233"/>
    </row>
    <row r="7" spans="1:2" s="101" customFormat="1" ht="29.25" customHeight="1" x14ac:dyDescent="0.25">
      <c r="A7" s="233" t="s">
        <v>75</v>
      </c>
      <c r="B7" s="233"/>
    </row>
    <row r="8" spans="1:2" s="101" customFormat="1" ht="32.25" customHeight="1" x14ac:dyDescent="0.25">
      <c r="A8" s="233" t="s">
        <v>76</v>
      </c>
      <c r="B8" s="233"/>
    </row>
    <row r="9" spans="1:2" s="101" customFormat="1" x14ac:dyDescent="0.25">
      <c r="A9" s="207" t="s">
        <v>77</v>
      </c>
      <c r="B9" s="102"/>
    </row>
    <row r="10" spans="1:2" s="101" customFormat="1" x14ac:dyDescent="0.25">
      <c r="A10" s="222" t="s">
        <v>78</v>
      </c>
      <c r="B10" s="222"/>
    </row>
    <row r="11" spans="1:2" s="101" customFormat="1" ht="41.25" customHeight="1" x14ac:dyDescent="0.25">
      <c r="A11" s="233" t="s">
        <v>74</v>
      </c>
      <c r="B11" s="233"/>
    </row>
    <row r="12" spans="1:2" s="101" customFormat="1" ht="52.5" customHeight="1" x14ac:dyDescent="0.25">
      <c r="A12" s="224" t="s">
        <v>97</v>
      </c>
      <c r="B12" s="222"/>
    </row>
    <row r="13" spans="1:2" s="101" customFormat="1" ht="42" customHeight="1" x14ac:dyDescent="0.25">
      <c r="A13" s="235" t="s">
        <v>49</v>
      </c>
      <c r="B13" s="222"/>
    </row>
    <row r="14" spans="1:2" s="101" customFormat="1" ht="40.5" customHeight="1" x14ac:dyDescent="0.25">
      <c r="A14" s="221" t="s">
        <v>59</v>
      </c>
      <c r="B14" s="222"/>
    </row>
    <row r="15" spans="1:2" s="101" customFormat="1" ht="15" customHeight="1" x14ac:dyDescent="0.25">
      <c r="A15" s="215" t="s">
        <v>61</v>
      </c>
      <c r="B15" s="208"/>
    </row>
    <row r="16" spans="1:2" s="101" customFormat="1" x14ac:dyDescent="0.25">
      <c r="A16" s="224" t="s">
        <v>50</v>
      </c>
      <c r="B16" s="222"/>
    </row>
    <row r="17" spans="1:2" s="101" customFormat="1" ht="27.75" customHeight="1" x14ac:dyDescent="0.25">
      <c r="A17" s="224" t="s">
        <v>63</v>
      </c>
      <c r="B17" s="222"/>
    </row>
    <row r="18" spans="1:2" s="101" customFormat="1" x14ac:dyDescent="0.25">
      <c r="A18" s="224" t="s">
        <v>51</v>
      </c>
      <c r="B18" s="222"/>
    </row>
    <row r="19" spans="1:2" s="101" customFormat="1" ht="27.75" customHeight="1" x14ac:dyDescent="0.25">
      <c r="A19" s="224" t="s">
        <v>52</v>
      </c>
      <c r="B19" s="222"/>
    </row>
    <row r="20" spans="1:2" s="101" customFormat="1" ht="29.25" customHeight="1" x14ac:dyDescent="0.25">
      <c r="A20" s="224" t="s">
        <v>53</v>
      </c>
      <c r="B20" s="222"/>
    </row>
    <row r="21" spans="1:2" s="101" customFormat="1" x14ac:dyDescent="0.25">
      <c r="A21" s="221" t="s">
        <v>54</v>
      </c>
      <c r="B21" s="221"/>
    </row>
    <row r="22" spans="1:2" s="101" customFormat="1" x14ac:dyDescent="0.25">
      <c r="A22" s="224" t="s">
        <v>55</v>
      </c>
      <c r="B22" s="222"/>
    </row>
    <row r="23" spans="1:2" s="101" customFormat="1" ht="18" customHeight="1" x14ac:dyDescent="0.25">
      <c r="A23" s="224" t="s">
        <v>58</v>
      </c>
      <c r="B23" s="222"/>
    </row>
    <row r="24" spans="1:2" s="101" customFormat="1" x14ac:dyDescent="0.25">
      <c r="A24" s="221" t="s">
        <v>56</v>
      </c>
      <c r="B24" s="222"/>
    </row>
    <row r="25" spans="1:2" s="101" customFormat="1" ht="34.5" customHeight="1" x14ac:dyDescent="0.25">
      <c r="A25" s="221" t="s">
        <v>57</v>
      </c>
      <c r="B25" s="222"/>
    </row>
    <row r="26" spans="1:2" s="101" customFormat="1" ht="34.5" customHeight="1" x14ac:dyDescent="0.25">
      <c r="A26" s="221" t="s">
        <v>60</v>
      </c>
      <c r="B26" s="222"/>
    </row>
    <row r="27" spans="1:2" s="101" customFormat="1" ht="51.75" customHeight="1" x14ac:dyDescent="0.25">
      <c r="A27" s="222" t="s">
        <v>99</v>
      </c>
      <c r="B27" s="222"/>
    </row>
    <row r="28" spans="1:2" s="101" customFormat="1" ht="28.5" customHeight="1" x14ac:dyDescent="0.25">
      <c r="A28" s="221" t="s">
        <v>98</v>
      </c>
      <c r="B28" s="222"/>
    </row>
    <row r="29" spans="1:2" s="101" customFormat="1" x14ac:dyDescent="0.25">
      <c r="A29" s="223" t="s">
        <v>69</v>
      </c>
      <c r="B29" s="223"/>
    </row>
    <row r="30" spans="1:2" s="101" customFormat="1" x14ac:dyDescent="0.25">
      <c r="A30" s="223" t="s">
        <v>135</v>
      </c>
      <c r="B30" s="223"/>
    </row>
    <row r="31" spans="1:2" s="101" customFormat="1" x14ac:dyDescent="0.25">
      <c r="A31" s="223" t="s">
        <v>70</v>
      </c>
      <c r="B31" s="223"/>
    </row>
    <row r="32" spans="1:2" s="101" customFormat="1" x14ac:dyDescent="0.25">
      <c r="A32" s="223" t="s">
        <v>71</v>
      </c>
      <c r="B32" s="223"/>
    </row>
    <row r="33" spans="1:2" x14ac:dyDescent="0.25">
      <c r="A33" s="231"/>
      <c r="B33" s="231"/>
    </row>
    <row r="34" spans="1:2" x14ac:dyDescent="0.25">
      <c r="A34" s="230"/>
      <c r="B34" s="230"/>
    </row>
    <row r="35" spans="1:2" ht="30" customHeight="1" x14ac:dyDescent="0.25">
      <c r="A35" s="229"/>
      <c r="B35" s="229"/>
    </row>
    <row r="36" spans="1:2" ht="48" customHeight="1" x14ac:dyDescent="0.25">
      <c r="A36" s="229"/>
      <c r="B36" s="229"/>
    </row>
    <row r="37" spans="1:2" x14ac:dyDescent="0.25">
      <c r="A37" s="229"/>
      <c r="B37" s="229"/>
    </row>
    <row r="38" spans="1:2" x14ac:dyDescent="0.25">
      <c r="A38" s="229"/>
      <c r="B38" s="229"/>
    </row>
    <row r="39" spans="1:2" x14ac:dyDescent="0.25">
      <c r="A39" s="100"/>
    </row>
    <row r="40" spans="1:2" x14ac:dyDescent="0.25">
      <c r="A40" s="234"/>
      <c r="B40" s="234"/>
    </row>
    <row r="41" spans="1:2" ht="41.25" customHeight="1" x14ac:dyDescent="0.25">
      <c r="A41" s="229"/>
      <c r="B41" s="229"/>
    </row>
  </sheetData>
  <mergeCells count="37">
    <mergeCell ref="A41:B41"/>
    <mergeCell ref="A34:B34"/>
    <mergeCell ref="A33:B33"/>
    <mergeCell ref="A4:B4"/>
    <mergeCell ref="A5:B5"/>
    <mergeCell ref="A6:B6"/>
    <mergeCell ref="A7:B7"/>
    <mergeCell ref="A8:B8"/>
    <mergeCell ref="A10:B10"/>
    <mergeCell ref="A11:B11"/>
    <mergeCell ref="A35:B35"/>
    <mergeCell ref="A36:B36"/>
    <mergeCell ref="A37:B37"/>
    <mergeCell ref="A38:B38"/>
    <mergeCell ref="A40:B40"/>
    <mergeCell ref="A13:B13"/>
    <mergeCell ref="A16:B16"/>
    <mergeCell ref="A17:B17"/>
    <mergeCell ref="A18:B18"/>
    <mergeCell ref="A1:B1"/>
    <mergeCell ref="A3:B3"/>
    <mergeCell ref="A12:B12"/>
    <mergeCell ref="A14:B14"/>
    <mergeCell ref="A25:B25"/>
    <mergeCell ref="A26:B26"/>
    <mergeCell ref="A27:B27"/>
    <mergeCell ref="A19:B19"/>
    <mergeCell ref="A20:B20"/>
    <mergeCell ref="A21:B21"/>
    <mergeCell ref="A22:B22"/>
    <mergeCell ref="A23:B23"/>
    <mergeCell ref="A24:B24"/>
    <mergeCell ref="A28:B28"/>
    <mergeCell ref="A29:B29"/>
    <mergeCell ref="A30:B30"/>
    <mergeCell ref="A32:B32"/>
    <mergeCell ref="A31:B31"/>
  </mergeCells>
  <pageMargins left="0.7" right="0.7" top="0.75" bottom="0.75" header="0.3" footer="0.3"/>
  <pageSetup scale="85" orientation="portrait" r:id="rId1"/>
  <rowBreaks count="1" manualBreakCount="1">
    <brk id="3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83"/>
  <sheetViews>
    <sheetView tabSelected="1" view="pageLayout" topLeftCell="A49" zoomScaleNormal="100" workbookViewId="0">
      <selection activeCell="A7" sqref="A7"/>
    </sheetView>
  </sheetViews>
  <sheetFormatPr defaultRowHeight="15" x14ac:dyDescent="0.25"/>
  <cols>
    <col min="1" max="1" width="18.140625" customWidth="1"/>
    <col min="2" max="2" width="11" bestFit="1" customWidth="1"/>
    <col min="3" max="3" width="6.85546875" customWidth="1"/>
    <col min="4" max="4" width="8.7109375" customWidth="1"/>
    <col min="5" max="5" width="12" bestFit="1" customWidth="1"/>
    <col min="6" max="6" width="11" customWidth="1"/>
    <col min="7" max="7" width="11.140625" customWidth="1"/>
    <col min="8" max="8" width="29" customWidth="1"/>
  </cols>
  <sheetData>
    <row r="1" spans="1:8" ht="23.25" x14ac:dyDescent="0.35">
      <c r="A1" s="285" t="s">
        <v>43</v>
      </c>
      <c r="B1" s="285"/>
      <c r="C1" s="285"/>
      <c r="D1" s="285"/>
      <c r="E1" s="285"/>
      <c r="F1" s="285"/>
      <c r="G1" s="285"/>
      <c r="H1" s="285"/>
    </row>
    <row r="2" spans="1:8" ht="15.75" x14ac:dyDescent="0.25">
      <c r="A2" s="67" t="s">
        <v>0</v>
      </c>
      <c r="B2" s="220" t="s">
        <v>102</v>
      </c>
      <c r="C2" s="219"/>
      <c r="D2" s="68"/>
      <c r="E2" s="68"/>
      <c r="F2" s="68"/>
      <c r="G2" s="68"/>
      <c r="H2" s="68"/>
    </row>
    <row r="3" spans="1:8" ht="15.75" x14ac:dyDescent="0.25">
      <c r="A3" s="31" t="s">
        <v>1</v>
      </c>
      <c r="B3" s="284">
        <f>SUM(E69:G69)</f>
        <v>148682.07750000001</v>
      </c>
      <c r="C3" s="284"/>
      <c r="D3" s="1"/>
      <c r="E3" s="22" t="s">
        <v>44</v>
      </c>
      <c r="F3" s="25">
        <v>41122</v>
      </c>
      <c r="G3" s="22" t="s">
        <v>45</v>
      </c>
      <c r="H3" s="25">
        <v>41639</v>
      </c>
    </row>
    <row r="4" spans="1:8" ht="9.75" customHeight="1" x14ac:dyDescent="0.25">
      <c r="A4" s="32"/>
      <c r="B4" s="20"/>
      <c r="C4" s="21"/>
      <c r="D4" s="1"/>
      <c r="E4" s="1"/>
      <c r="F4" s="1"/>
      <c r="G4" s="1"/>
      <c r="H4" s="1"/>
    </row>
    <row r="5" spans="1:8" ht="15.75" x14ac:dyDescent="0.25">
      <c r="A5" s="246" t="s">
        <v>134</v>
      </c>
      <c r="B5" s="246"/>
      <c r="C5" s="246"/>
      <c r="D5" s="247"/>
      <c r="E5" s="69" t="s">
        <v>103</v>
      </c>
      <c r="F5" s="69" t="s">
        <v>133</v>
      </c>
      <c r="G5" s="69" t="s">
        <v>105</v>
      </c>
      <c r="H5" s="1"/>
    </row>
    <row r="6" spans="1:8" x14ac:dyDescent="0.25">
      <c r="A6" s="70" t="s">
        <v>5</v>
      </c>
      <c r="B6" s="79" t="s">
        <v>6</v>
      </c>
      <c r="C6" s="71" t="s">
        <v>7</v>
      </c>
      <c r="D6" s="72" t="s">
        <v>8</v>
      </c>
      <c r="E6" s="2" t="s">
        <v>106</v>
      </c>
      <c r="F6" s="2" t="s">
        <v>107</v>
      </c>
      <c r="G6" s="2" t="s">
        <v>108</v>
      </c>
      <c r="H6" s="73" t="s">
        <v>9</v>
      </c>
    </row>
    <row r="7" spans="1:8" ht="26.25" x14ac:dyDescent="0.25">
      <c r="A7" s="40" t="s">
        <v>106</v>
      </c>
      <c r="B7" s="217">
        <v>75000</v>
      </c>
      <c r="C7" s="9">
        <v>2.5000000000000001E-2</v>
      </c>
      <c r="D7" s="3">
        <v>3</v>
      </c>
      <c r="E7" s="23">
        <f>(B7*C7)*D7</f>
        <v>5625</v>
      </c>
      <c r="F7" s="23"/>
      <c r="G7" s="23"/>
      <c r="H7" s="45" t="s">
        <v>116</v>
      </c>
    </row>
    <row r="8" spans="1:8" x14ac:dyDescent="0.25">
      <c r="A8" s="40" t="s">
        <v>106</v>
      </c>
      <c r="B8" s="218">
        <v>75000</v>
      </c>
      <c r="C8" s="11">
        <v>0.05</v>
      </c>
      <c r="D8" s="14">
        <v>3</v>
      </c>
      <c r="E8" s="24">
        <f>(B8*C8)*D8</f>
        <v>11250</v>
      </c>
      <c r="F8" s="24"/>
      <c r="G8" s="24"/>
      <c r="H8" s="46" t="s">
        <v>117</v>
      </c>
    </row>
    <row r="9" spans="1:8" x14ac:dyDescent="0.25">
      <c r="A9" s="40" t="s">
        <v>107</v>
      </c>
      <c r="B9" s="218">
        <v>60000</v>
      </c>
      <c r="C9" s="15">
        <v>2.5000000000000001E-2</v>
      </c>
      <c r="D9" s="4">
        <v>3</v>
      </c>
      <c r="E9" s="24"/>
      <c r="F9" s="24">
        <f>(B9*C9)*D9</f>
        <v>4500</v>
      </c>
      <c r="G9" s="24"/>
      <c r="H9" s="47" t="s">
        <v>109</v>
      </c>
    </row>
    <row r="10" spans="1:8" x14ac:dyDescent="0.25">
      <c r="A10" s="40" t="s">
        <v>107</v>
      </c>
      <c r="B10" s="218">
        <v>60000</v>
      </c>
      <c r="C10" s="11">
        <v>0.05</v>
      </c>
      <c r="D10" s="14">
        <v>3</v>
      </c>
      <c r="E10" s="24"/>
      <c r="F10" s="24">
        <f>(B10*C10)*D10</f>
        <v>9000</v>
      </c>
      <c r="G10" s="24"/>
      <c r="H10" s="148" t="s">
        <v>117</v>
      </c>
    </row>
    <row r="11" spans="1:8" x14ac:dyDescent="0.25">
      <c r="A11" s="40" t="s">
        <v>108</v>
      </c>
      <c r="B11" s="218">
        <v>60000</v>
      </c>
      <c r="C11" s="15">
        <v>2.5000000000000001E-2</v>
      </c>
      <c r="D11" s="4">
        <v>3</v>
      </c>
      <c r="E11" s="24"/>
      <c r="F11" s="24"/>
      <c r="G11" s="24">
        <f>(B11*C11)*D11</f>
        <v>4500</v>
      </c>
      <c r="H11" s="47" t="s">
        <v>110</v>
      </c>
    </row>
    <row r="12" spans="1:8" x14ac:dyDescent="0.25">
      <c r="A12" s="41" t="s">
        <v>108</v>
      </c>
      <c r="B12" s="218">
        <v>60000</v>
      </c>
      <c r="C12" s="11">
        <v>0.05</v>
      </c>
      <c r="D12" s="14">
        <v>3</v>
      </c>
      <c r="E12" s="24"/>
      <c r="F12" s="24"/>
      <c r="G12" s="24">
        <f>(B12*C12)*D12</f>
        <v>9000</v>
      </c>
      <c r="H12" s="148" t="s">
        <v>117</v>
      </c>
    </row>
    <row r="13" spans="1:8" x14ac:dyDescent="0.25">
      <c r="A13" s="33"/>
      <c r="B13" s="33"/>
      <c r="C13" s="5"/>
      <c r="D13" s="49" t="s">
        <v>16</v>
      </c>
      <c r="E13" s="44">
        <f>SUM(E7:E12)</f>
        <v>16875</v>
      </c>
      <c r="F13" s="44">
        <f t="shared" ref="F13:G13" si="0">SUM(F7:F12)</f>
        <v>13500</v>
      </c>
      <c r="G13" s="44">
        <f t="shared" si="0"/>
        <v>13500</v>
      </c>
      <c r="H13" s="52"/>
    </row>
    <row r="14" spans="1:8" ht="9" customHeight="1" x14ac:dyDescent="0.25">
      <c r="A14" s="33"/>
      <c r="B14" s="6"/>
      <c r="C14" s="5"/>
      <c r="D14" s="42"/>
      <c r="E14" s="51"/>
      <c r="F14" s="51"/>
      <c r="G14" s="51"/>
      <c r="H14" s="51"/>
    </row>
    <row r="15" spans="1:8" ht="39" x14ac:dyDescent="0.25">
      <c r="A15" s="80" t="s">
        <v>17</v>
      </c>
      <c r="B15" s="206" t="s">
        <v>93</v>
      </c>
      <c r="C15" s="81" t="s">
        <v>18</v>
      </c>
      <c r="D15" s="81" t="s">
        <v>8</v>
      </c>
      <c r="E15" s="2" t="str">
        <f>$E$6</f>
        <v>Miller</v>
      </c>
      <c r="F15" s="2" t="str">
        <f>$F$6</f>
        <v>Smith</v>
      </c>
      <c r="G15" s="2" t="str">
        <f>$G$6</f>
        <v>Lake</v>
      </c>
      <c r="H15" s="74" t="s">
        <v>9</v>
      </c>
    </row>
    <row r="16" spans="1:8" ht="39" x14ac:dyDescent="0.25">
      <c r="A16" s="40" t="s">
        <v>131</v>
      </c>
      <c r="B16" s="218">
        <v>2200</v>
      </c>
      <c r="C16" s="15">
        <v>0.3</v>
      </c>
      <c r="D16" s="7">
        <v>9</v>
      </c>
      <c r="E16" s="24">
        <f>(B16*C16)*D16</f>
        <v>5940</v>
      </c>
      <c r="F16" s="24"/>
      <c r="G16" s="24"/>
      <c r="H16" s="54" t="s">
        <v>111</v>
      </c>
    </row>
    <row r="17" spans="1:8" x14ac:dyDescent="0.25">
      <c r="A17" s="40" t="s">
        <v>132</v>
      </c>
      <c r="B17" s="218">
        <v>1800</v>
      </c>
      <c r="C17" s="11">
        <v>0.3</v>
      </c>
      <c r="D17" s="8">
        <v>9</v>
      </c>
      <c r="E17" s="127"/>
      <c r="F17" s="127">
        <f>(B17*C17)*D17</f>
        <v>4860</v>
      </c>
      <c r="G17" s="24"/>
      <c r="H17" s="55" t="s">
        <v>112</v>
      </c>
    </row>
    <row r="18" spans="1:8" x14ac:dyDescent="0.25">
      <c r="A18" s="41"/>
      <c r="B18" s="11"/>
      <c r="C18" s="11"/>
      <c r="D18" s="8"/>
      <c r="E18" s="127"/>
      <c r="F18" s="24"/>
      <c r="G18" s="127">
        <f>(B18*C18)*D18</f>
        <v>0</v>
      </c>
      <c r="H18" s="55"/>
    </row>
    <row r="19" spans="1:8" x14ac:dyDescent="0.25">
      <c r="A19" s="33"/>
      <c r="B19" s="5"/>
      <c r="C19" s="5"/>
      <c r="D19" s="50" t="s">
        <v>16</v>
      </c>
      <c r="E19" s="53">
        <f>SUM(E16:E18)</f>
        <v>5940</v>
      </c>
      <c r="F19" s="43">
        <f>SUM(F16:F18)</f>
        <v>4860</v>
      </c>
      <c r="G19" s="43">
        <f>SUM(G16:G18)</f>
        <v>0</v>
      </c>
      <c r="H19" s="52"/>
    </row>
    <row r="20" spans="1:8" ht="9" customHeight="1" x14ac:dyDescent="0.25">
      <c r="A20" s="33"/>
      <c r="B20" s="5"/>
      <c r="C20" s="5"/>
      <c r="D20" s="5"/>
      <c r="E20" s="48"/>
      <c r="F20" s="48"/>
      <c r="G20" s="48"/>
      <c r="H20" s="18"/>
    </row>
    <row r="21" spans="1:8" ht="39" x14ac:dyDescent="0.25">
      <c r="A21" s="80" t="s">
        <v>22</v>
      </c>
      <c r="B21" s="240" t="s">
        <v>23</v>
      </c>
      <c r="C21" s="240"/>
      <c r="D21" s="82" t="s">
        <v>24</v>
      </c>
      <c r="E21" s="2" t="str">
        <f>$E$6</f>
        <v>Miller</v>
      </c>
      <c r="F21" s="2" t="str">
        <f>$F$6</f>
        <v>Smith</v>
      </c>
      <c r="G21" s="2" t="str">
        <f>$G$6</f>
        <v>Lake</v>
      </c>
      <c r="H21" s="75" t="s">
        <v>9</v>
      </c>
    </row>
    <row r="22" spans="1:8" x14ac:dyDescent="0.25">
      <c r="A22" s="40" t="s">
        <v>125</v>
      </c>
      <c r="B22" s="241">
        <v>16</v>
      </c>
      <c r="C22" s="241"/>
      <c r="D22" s="10">
        <v>240</v>
      </c>
      <c r="E22" s="24">
        <f>B22*D22</f>
        <v>3840</v>
      </c>
      <c r="F22" s="24"/>
      <c r="G22" s="24"/>
      <c r="H22" s="148" t="s">
        <v>117</v>
      </c>
    </row>
    <row r="23" spans="1:8" x14ac:dyDescent="0.25">
      <c r="A23" s="216" t="s">
        <v>124</v>
      </c>
      <c r="B23" s="242">
        <v>16</v>
      </c>
      <c r="C23" s="242"/>
      <c r="D23" s="12">
        <v>240</v>
      </c>
      <c r="E23" s="24"/>
      <c r="F23" s="127">
        <f>B23*D23</f>
        <v>3840</v>
      </c>
      <c r="G23" s="24"/>
      <c r="H23" s="148" t="s">
        <v>117</v>
      </c>
    </row>
    <row r="24" spans="1:8" x14ac:dyDescent="0.25">
      <c r="A24" s="216" t="s">
        <v>123</v>
      </c>
      <c r="B24" s="242">
        <v>16</v>
      </c>
      <c r="C24" s="242"/>
      <c r="D24" s="12">
        <v>240</v>
      </c>
      <c r="E24" s="24"/>
      <c r="F24" s="24"/>
      <c r="G24" s="127">
        <f>B24*D24</f>
        <v>3840</v>
      </c>
      <c r="H24" s="148" t="s">
        <v>117</v>
      </c>
    </row>
    <row r="25" spans="1:8" x14ac:dyDescent="0.25">
      <c r="A25" s="33"/>
      <c r="B25" s="5"/>
      <c r="C25" s="5"/>
      <c r="D25" s="50" t="s">
        <v>16</v>
      </c>
      <c r="E25" s="43">
        <f>SUM(E22:E24)</f>
        <v>3840</v>
      </c>
      <c r="F25" s="43">
        <f>SUM(F22:F24)</f>
        <v>3840</v>
      </c>
      <c r="G25" s="43">
        <f>SUM(G22:G24)</f>
        <v>3840</v>
      </c>
      <c r="H25" s="57"/>
    </row>
    <row r="26" spans="1:8" ht="9" customHeight="1" x14ac:dyDescent="0.25">
      <c r="A26" s="33"/>
      <c r="B26" s="5"/>
      <c r="C26" s="5"/>
      <c r="D26" s="42"/>
      <c r="E26" s="38"/>
      <c r="F26" s="38"/>
      <c r="G26" s="38"/>
      <c r="H26" s="51"/>
    </row>
    <row r="27" spans="1:8" ht="39" x14ac:dyDescent="0.25">
      <c r="A27" s="83" t="s">
        <v>28</v>
      </c>
      <c r="B27" s="243" t="s">
        <v>29</v>
      </c>
      <c r="C27" s="243"/>
      <c r="D27" s="81" t="s">
        <v>30</v>
      </c>
      <c r="E27" s="2" t="str">
        <f>$E$6</f>
        <v>Miller</v>
      </c>
      <c r="F27" s="2" t="str">
        <f>$F$6</f>
        <v>Smith</v>
      </c>
      <c r="G27" s="2" t="str">
        <f>$G$6</f>
        <v>Lake</v>
      </c>
      <c r="H27" s="77" t="s">
        <v>9</v>
      </c>
    </row>
    <row r="28" spans="1:8" x14ac:dyDescent="0.25">
      <c r="A28" s="40" t="s">
        <v>106</v>
      </c>
      <c r="B28" s="244">
        <f>E7</f>
        <v>5625</v>
      </c>
      <c r="C28" s="245"/>
      <c r="D28" s="13">
        <v>0.42</v>
      </c>
      <c r="E28" s="23">
        <f>B28*D28</f>
        <v>2362.5</v>
      </c>
      <c r="F28" s="23"/>
      <c r="G28" s="23"/>
      <c r="H28" s="58" t="s">
        <v>118</v>
      </c>
    </row>
    <row r="29" spans="1:8" x14ac:dyDescent="0.25">
      <c r="A29" s="40" t="s">
        <v>106</v>
      </c>
      <c r="B29" s="238">
        <f>E8</f>
        <v>11250</v>
      </c>
      <c r="C29" s="239"/>
      <c r="D29" s="8">
        <v>0.3</v>
      </c>
      <c r="E29" s="126">
        <f>B29*D29</f>
        <v>3375</v>
      </c>
      <c r="F29" s="24"/>
      <c r="G29" s="24"/>
      <c r="H29" s="160" t="s">
        <v>119</v>
      </c>
    </row>
    <row r="30" spans="1:8" x14ac:dyDescent="0.25">
      <c r="A30" s="40" t="s">
        <v>107</v>
      </c>
      <c r="B30" s="236">
        <f>+F9</f>
        <v>4500</v>
      </c>
      <c r="C30" s="237"/>
      <c r="D30" s="8">
        <v>0.4</v>
      </c>
      <c r="E30" s="24"/>
      <c r="F30" s="24">
        <f>+B30*D30</f>
        <v>1800</v>
      </c>
      <c r="G30" s="24"/>
      <c r="H30" s="160" t="s">
        <v>118</v>
      </c>
    </row>
    <row r="31" spans="1:8" x14ac:dyDescent="0.25">
      <c r="A31" s="40" t="s">
        <v>107</v>
      </c>
      <c r="B31" s="236">
        <f>+F10</f>
        <v>9000</v>
      </c>
      <c r="C31" s="237"/>
      <c r="D31" s="8">
        <v>0.25</v>
      </c>
      <c r="E31" s="24"/>
      <c r="F31" s="24">
        <f>+B31*D31</f>
        <v>2250</v>
      </c>
      <c r="G31" s="24"/>
      <c r="H31" s="160" t="s">
        <v>119</v>
      </c>
    </row>
    <row r="32" spans="1:8" x14ac:dyDescent="0.25">
      <c r="A32" s="40" t="s">
        <v>108</v>
      </c>
      <c r="B32" s="236">
        <f>+G11</f>
        <v>4500</v>
      </c>
      <c r="C32" s="237"/>
      <c r="D32" s="8">
        <v>0.45</v>
      </c>
      <c r="E32" s="24"/>
      <c r="F32" s="24"/>
      <c r="G32" s="24">
        <f>+B32*D32</f>
        <v>2025</v>
      </c>
      <c r="H32" s="160" t="s">
        <v>118</v>
      </c>
    </row>
    <row r="33" spans="1:8" x14ac:dyDescent="0.25">
      <c r="A33" s="40" t="s">
        <v>108</v>
      </c>
      <c r="B33" s="238">
        <f>+G12</f>
        <v>9000</v>
      </c>
      <c r="C33" s="239"/>
      <c r="D33" s="8">
        <v>0.3</v>
      </c>
      <c r="E33" s="24"/>
      <c r="F33" s="24"/>
      <c r="G33" s="24">
        <f>+B33*D33</f>
        <v>2700</v>
      </c>
      <c r="H33" s="160" t="s">
        <v>119</v>
      </c>
    </row>
    <row r="34" spans="1:8" x14ac:dyDescent="0.25">
      <c r="A34" s="40" t="str">
        <f>A16</f>
        <v>GRA 1 TBD</v>
      </c>
      <c r="B34" s="236">
        <f>SUM(E16)</f>
        <v>5940</v>
      </c>
      <c r="C34" s="237"/>
      <c r="D34" s="8">
        <v>0.1</v>
      </c>
      <c r="E34" s="126">
        <f>B34*D34</f>
        <v>594</v>
      </c>
      <c r="F34" s="24"/>
      <c r="G34" s="24"/>
      <c r="H34" s="59" t="s">
        <v>120</v>
      </c>
    </row>
    <row r="35" spans="1:8" x14ac:dyDescent="0.25">
      <c r="A35" s="40" t="str">
        <f>A17</f>
        <v>GRA 2 TBD</v>
      </c>
      <c r="B35" s="236">
        <f>+F17</f>
        <v>4860</v>
      </c>
      <c r="C35" s="237"/>
      <c r="D35" s="8">
        <v>0.1</v>
      </c>
      <c r="E35" s="24"/>
      <c r="F35" s="127">
        <f>+B35*D35</f>
        <v>486</v>
      </c>
      <c r="G35" s="24"/>
      <c r="H35" s="161" t="s">
        <v>120</v>
      </c>
    </row>
    <row r="36" spans="1:8" x14ac:dyDescent="0.25">
      <c r="A36" s="40" t="s">
        <v>21</v>
      </c>
      <c r="B36" s="236">
        <f>+G18</f>
        <v>0</v>
      </c>
      <c r="C36" s="237"/>
      <c r="D36" s="8"/>
      <c r="E36" s="24"/>
      <c r="F36" s="24"/>
      <c r="G36" s="127">
        <f>+B36*D36</f>
        <v>0</v>
      </c>
      <c r="H36" s="161" t="s">
        <v>120</v>
      </c>
    </row>
    <row r="37" spans="1:8" x14ac:dyDescent="0.25">
      <c r="A37" s="40" t="str">
        <f>A22</f>
        <v>Undergrad Student1 TBD</v>
      </c>
      <c r="B37" s="236">
        <f>+E22</f>
        <v>3840</v>
      </c>
      <c r="C37" s="237"/>
      <c r="D37" s="8">
        <v>0.05</v>
      </c>
      <c r="E37" s="126">
        <f>B37*D37</f>
        <v>192</v>
      </c>
      <c r="F37" s="24"/>
      <c r="G37" s="24"/>
      <c r="H37" s="59" t="s">
        <v>121</v>
      </c>
    </row>
    <row r="38" spans="1:8" x14ac:dyDescent="0.25">
      <c r="A38" s="40" t="str">
        <f>A23</f>
        <v>Undergrad Student2 TBD</v>
      </c>
      <c r="B38" s="236">
        <f>+F23</f>
        <v>3840</v>
      </c>
      <c r="C38" s="237"/>
      <c r="D38" s="8">
        <v>0.05</v>
      </c>
      <c r="E38" s="24"/>
      <c r="F38" s="127">
        <f>+B38*D38</f>
        <v>192</v>
      </c>
      <c r="G38" s="24"/>
      <c r="H38" s="161" t="s">
        <v>121</v>
      </c>
    </row>
    <row r="39" spans="1:8" x14ac:dyDescent="0.25">
      <c r="A39" s="41" t="str">
        <f>A24</f>
        <v>Undergrad Student3 TBD</v>
      </c>
      <c r="B39" s="238">
        <f>+G24</f>
        <v>3840</v>
      </c>
      <c r="C39" s="239"/>
      <c r="D39" s="8">
        <v>0.05</v>
      </c>
      <c r="E39" s="24"/>
      <c r="F39" s="24"/>
      <c r="G39" s="127">
        <f>+B39*D39</f>
        <v>192</v>
      </c>
      <c r="H39" s="161" t="s">
        <v>121</v>
      </c>
    </row>
    <row r="40" spans="1:8" x14ac:dyDescent="0.25">
      <c r="A40" s="33"/>
      <c r="B40" s="5"/>
      <c r="C40" s="5"/>
      <c r="D40" s="50" t="s">
        <v>16</v>
      </c>
      <c r="E40" s="43">
        <f>SUM(E28:E39)</f>
        <v>6523.5</v>
      </c>
      <c r="F40" s="43">
        <f>SUM(F28:F39)</f>
        <v>4728</v>
      </c>
      <c r="G40" s="43">
        <f>SUM(G28:G39)</f>
        <v>4917</v>
      </c>
      <c r="H40" s="52"/>
    </row>
    <row r="41" spans="1:8" ht="9" customHeight="1" x14ac:dyDescent="0.25">
      <c r="A41" s="33"/>
      <c r="B41" s="5"/>
      <c r="C41" s="5"/>
      <c r="D41" s="42"/>
      <c r="E41" s="39"/>
      <c r="F41" s="39"/>
      <c r="G41" s="39"/>
      <c r="H41" s="56"/>
    </row>
    <row r="42" spans="1:8" ht="39" x14ac:dyDescent="0.25">
      <c r="A42" s="76" t="s">
        <v>31</v>
      </c>
      <c r="B42" s="295" t="s">
        <v>32</v>
      </c>
      <c r="C42" s="295"/>
      <c r="D42" s="72" t="s">
        <v>33</v>
      </c>
      <c r="E42" s="2" t="str">
        <f>$E$6</f>
        <v>Miller</v>
      </c>
      <c r="F42" s="2" t="str">
        <f>$F$6</f>
        <v>Smith</v>
      </c>
      <c r="G42" s="2" t="str">
        <f>$G$6</f>
        <v>Lake</v>
      </c>
      <c r="H42" s="77" t="s">
        <v>9</v>
      </c>
    </row>
    <row r="43" spans="1:8" x14ac:dyDescent="0.25">
      <c r="A43" s="65" t="s">
        <v>126</v>
      </c>
      <c r="B43" s="242">
        <v>3125</v>
      </c>
      <c r="C43" s="242"/>
      <c r="D43" s="7">
        <v>3</v>
      </c>
      <c r="E43" s="24">
        <f>B43*D43</f>
        <v>9375</v>
      </c>
      <c r="F43" s="24"/>
      <c r="G43" s="24"/>
      <c r="H43" s="54" t="s">
        <v>113</v>
      </c>
    </row>
    <row r="44" spans="1:8" x14ac:dyDescent="0.25">
      <c r="A44" s="65" t="s">
        <v>130</v>
      </c>
      <c r="B44" s="242">
        <v>3500</v>
      </c>
      <c r="C44" s="242"/>
      <c r="D44" s="8">
        <v>3</v>
      </c>
      <c r="E44" s="24"/>
      <c r="F44" s="127">
        <f>B44*D44</f>
        <v>10500</v>
      </c>
      <c r="G44" s="24"/>
      <c r="H44" s="55" t="s">
        <v>114</v>
      </c>
    </row>
    <row r="45" spans="1:8" x14ac:dyDescent="0.25">
      <c r="A45" s="66"/>
      <c r="B45" s="254"/>
      <c r="C45" s="237"/>
      <c r="D45" s="8"/>
      <c r="E45" s="24"/>
      <c r="F45" s="24"/>
      <c r="G45" s="24"/>
      <c r="H45" s="55"/>
    </row>
    <row r="46" spans="1:8" x14ac:dyDescent="0.25">
      <c r="A46" s="33"/>
      <c r="B46" s="5"/>
      <c r="C46" s="5"/>
      <c r="D46" s="50" t="s">
        <v>16</v>
      </c>
      <c r="E46" s="43">
        <f>SUM(E43:E45)</f>
        <v>9375</v>
      </c>
      <c r="F46" s="43">
        <f>SUM(F43:F45)</f>
        <v>10500</v>
      </c>
      <c r="G46" s="43">
        <f>SUM(G43:G45)</f>
        <v>0</v>
      </c>
      <c r="H46" s="57"/>
    </row>
    <row r="47" spans="1:8" ht="9" customHeight="1" x14ac:dyDescent="0.25">
      <c r="A47" s="33"/>
      <c r="B47" s="5"/>
      <c r="C47" s="5"/>
      <c r="D47" s="5"/>
      <c r="E47" s="48"/>
      <c r="F47" s="48"/>
      <c r="G47" s="48"/>
      <c r="H47" s="18"/>
    </row>
    <row r="48" spans="1:8" x14ac:dyDescent="0.25">
      <c r="A48" s="255" t="s">
        <v>34</v>
      </c>
      <c r="B48" s="256"/>
      <c r="C48" s="256"/>
      <c r="D48" s="257"/>
      <c r="E48" s="105" t="str">
        <f>$E$6</f>
        <v>Miller</v>
      </c>
      <c r="F48" s="105" t="str">
        <f>$F$6</f>
        <v>Smith</v>
      </c>
      <c r="G48" s="105" t="str">
        <f>$G$6</f>
        <v>Lake</v>
      </c>
      <c r="H48" s="180" t="s">
        <v>9</v>
      </c>
    </row>
    <row r="49" spans="1:8" ht="51.75" x14ac:dyDescent="0.25">
      <c r="A49" s="251" t="s">
        <v>127</v>
      </c>
      <c r="B49" s="252"/>
      <c r="C49" s="252"/>
      <c r="D49" s="253"/>
      <c r="E49" s="30">
        <v>2500</v>
      </c>
      <c r="F49" s="30">
        <v>100</v>
      </c>
      <c r="G49" s="30">
        <v>100</v>
      </c>
      <c r="H49" s="54" t="s">
        <v>122</v>
      </c>
    </row>
    <row r="50" spans="1:8" x14ac:dyDescent="0.25">
      <c r="A50" s="289"/>
      <c r="B50" s="290"/>
      <c r="C50" s="290"/>
      <c r="D50" s="291"/>
      <c r="E50" s="30"/>
      <c r="F50" s="30"/>
      <c r="G50" s="30"/>
      <c r="H50" s="55"/>
    </row>
    <row r="51" spans="1:8" x14ac:dyDescent="0.25">
      <c r="A51" s="33"/>
      <c r="B51" s="5"/>
      <c r="C51" s="5"/>
      <c r="D51" s="50" t="s">
        <v>16</v>
      </c>
      <c r="E51" s="64">
        <f>SUM(E49:E50)</f>
        <v>2500</v>
      </c>
      <c r="F51" s="64">
        <f>SUM(F49:F50)</f>
        <v>100</v>
      </c>
      <c r="G51" s="64">
        <f>SUM(G49:G50)</f>
        <v>100</v>
      </c>
      <c r="H51" s="61"/>
    </row>
    <row r="52" spans="1:8" ht="9" customHeight="1" x14ac:dyDescent="0.25">
      <c r="A52" s="33"/>
      <c r="B52" s="5"/>
      <c r="C52" s="5"/>
      <c r="D52" s="42"/>
      <c r="E52" s="39"/>
      <c r="F52" s="39"/>
      <c r="G52" s="39"/>
      <c r="H52" s="56"/>
    </row>
    <row r="53" spans="1:8" x14ac:dyDescent="0.25">
      <c r="A53" s="255" t="s">
        <v>101</v>
      </c>
      <c r="B53" s="256"/>
      <c r="C53" s="256"/>
      <c r="D53" s="257"/>
      <c r="E53" s="2" t="str">
        <f>$E$6</f>
        <v>Miller</v>
      </c>
      <c r="F53" s="2" t="str">
        <f>$F$6</f>
        <v>Smith</v>
      </c>
      <c r="G53" s="2" t="str">
        <f>$G$6</f>
        <v>Lake</v>
      </c>
      <c r="H53" s="78" t="s">
        <v>9</v>
      </c>
    </row>
    <row r="54" spans="1:8" x14ac:dyDescent="0.25">
      <c r="A54" s="292" t="s">
        <v>100</v>
      </c>
      <c r="B54" s="293"/>
      <c r="C54" s="293"/>
      <c r="D54" s="294"/>
      <c r="E54" s="29"/>
      <c r="F54" s="29"/>
      <c r="G54" s="29"/>
      <c r="H54" s="54"/>
    </row>
    <row r="55" spans="1:8" x14ac:dyDescent="0.25">
      <c r="A55" s="289"/>
      <c r="B55" s="290"/>
      <c r="C55" s="290"/>
      <c r="D55" s="291"/>
      <c r="E55" s="29"/>
      <c r="F55" s="29"/>
      <c r="G55" s="29"/>
      <c r="H55" s="55"/>
    </row>
    <row r="56" spans="1:8" x14ac:dyDescent="0.25">
      <c r="A56" s="33"/>
      <c r="B56" s="5"/>
      <c r="C56" s="5"/>
      <c r="D56" s="50" t="s">
        <v>16</v>
      </c>
      <c r="E56" s="63">
        <f>SUM(E54:E55)</f>
        <v>0</v>
      </c>
      <c r="F56" s="63">
        <f>SUM(F54:F55)</f>
        <v>0</v>
      </c>
      <c r="G56" s="63">
        <f>SUM(G54:G55)</f>
        <v>0</v>
      </c>
      <c r="H56" s="61"/>
    </row>
    <row r="57" spans="1:8" ht="9" customHeight="1" x14ac:dyDescent="0.25">
      <c r="A57" s="33"/>
      <c r="B57" s="5"/>
      <c r="C57" s="5"/>
      <c r="D57" s="42"/>
      <c r="E57" s="39"/>
      <c r="F57" s="39"/>
      <c r="G57" s="39"/>
      <c r="H57" s="56"/>
    </row>
    <row r="58" spans="1:8" x14ac:dyDescent="0.25">
      <c r="A58" s="255" t="s">
        <v>65</v>
      </c>
      <c r="B58" s="256"/>
      <c r="C58" s="256"/>
      <c r="D58" s="256"/>
      <c r="E58" s="2" t="str">
        <f>$E$6</f>
        <v>Miller</v>
      </c>
      <c r="F58" s="2" t="str">
        <f>$F$6</f>
        <v>Smith</v>
      </c>
      <c r="G58" s="2" t="str">
        <f>$G$6</f>
        <v>Lake</v>
      </c>
      <c r="H58" s="77" t="s">
        <v>9</v>
      </c>
    </row>
    <row r="59" spans="1:8" ht="39" x14ac:dyDescent="0.25">
      <c r="A59" s="292" t="s">
        <v>128</v>
      </c>
      <c r="B59" s="293"/>
      <c r="C59" s="293"/>
      <c r="D59" s="294"/>
      <c r="E59" s="29">
        <v>1000</v>
      </c>
      <c r="F59" s="29">
        <v>500</v>
      </c>
      <c r="G59" s="29">
        <v>500</v>
      </c>
      <c r="H59" s="47" t="s">
        <v>129</v>
      </c>
    </row>
    <row r="60" spans="1:8" x14ac:dyDescent="0.25">
      <c r="A60" s="33"/>
      <c r="B60" s="5"/>
      <c r="C60" s="5"/>
      <c r="D60" s="50" t="s">
        <v>16</v>
      </c>
      <c r="E60" s="63">
        <f>SUM(E59:E59)</f>
        <v>1000</v>
      </c>
      <c r="F60" s="63">
        <f>SUM(F59:F59)</f>
        <v>500</v>
      </c>
      <c r="G60" s="63">
        <f>SUM(G59:G59)</f>
        <v>500</v>
      </c>
      <c r="H60" s="61"/>
    </row>
    <row r="61" spans="1:8" ht="9" customHeight="1" x14ac:dyDescent="0.25">
      <c r="A61" s="34"/>
      <c r="B61" s="5"/>
      <c r="C61" s="5"/>
      <c r="D61" s="42"/>
      <c r="E61" s="39"/>
      <c r="F61" s="39"/>
      <c r="G61" s="39"/>
      <c r="H61" s="56"/>
    </row>
    <row r="62" spans="1:8" ht="26.25" x14ac:dyDescent="0.25">
      <c r="A62" s="76" t="s">
        <v>35</v>
      </c>
      <c r="B62" s="264" t="s">
        <v>36</v>
      </c>
      <c r="C62" s="264"/>
      <c r="D62" s="71" t="s">
        <v>37</v>
      </c>
      <c r="E62" s="2" t="str">
        <f>$E$6</f>
        <v>Miller</v>
      </c>
      <c r="F62" s="2" t="str">
        <f>$F$6</f>
        <v>Smith</v>
      </c>
      <c r="G62" s="2" t="str">
        <f>$G$6</f>
        <v>Lake</v>
      </c>
      <c r="H62" s="77" t="s">
        <v>9</v>
      </c>
    </row>
    <row r="63" spans="1:8" x14ac:dyDescent="0.25">
      <c r="A63" s="40" t="str">
        <f>E5</f>
        <v>PSU</v>
      </c>
      <c r="B63" s="265">
        <f>E13+E19+E25+E40+E51+E60+IF(E56&gt;25000,25000,0)+IF(E56&lt;=25000,E56,0)</f>
        <v>36678.5</v>
      </c>
      <c r="C63" s="265"/>
      <c r="D63" s="16">
        <v>0.45500000000000002</v>
      </c>
      <c r="E63" s="28">
        <f>B63*D63</f>
        <v>16688.717499999999</v>
      </c>
      <c r="F63" s="28"/>
      <c r="G63" s="28"/>
      <c r="H63" s="62"/>
    </row>
    <row r="64" spans="1:8" x14ac:dyDescent="0.25">
      <c r="A64" s="40" t="str">
        <f>F5</f>
        <v>UU</v>
      </c>
      <c r="B64" s="266">
        <f>F13+F19+F25+F40+F51+F60+IF(F56&gt;25000,25000,0)+IF(F56&lt;=25000,F56,0)</f>
        <v>27528</v>
      </c>
      <c r="C64" s="266"/>
      <c r="D64" s="17">
        <v>0.495</v>
      </c>
      <c r="E64" s="29"/>
      <c r="F64" s="29">
        <f>B64*D64</f>
        <v>13626.36</v>
      </c>
      <c r="G64" s="29"/>
      <c r="H64" s="55"/>
    </row>
    <row r="65" spans="1:8" ht="13.5" customHeight="1" x14ac:dyDescent="0.25">
      <c r="A65" s="41" t="str">
        <f>G5</f>
        <v>OIT</v>
      </c>
      <c r="B65" s="266">
        <f>G13+G19+G25+G40+G51+G60+IF(G56&gt;25000,25000,0)+IF(G56&lt;=25000,G56,0)</f>
        <v>22857</v>
      </c>
      <c r="C65" s="266"/>
      <c r="D65" s="17">
        <v>0.5</v>
      </c>
      <c r="E65" s="29"/>
      <c r="F65" s="29"/>
      <c r="G65" s="29">
        <f>B65*D65</f>
        <v>11428.5</v>
      </c>
      <c r="H65" s="55"/>
    </row>
    <row r="66" spans="1:8" x14ac:dyDescent="0.25">
      <c r="A66" s="35"/>
      <c r="B66" s="18"/>
      <c r="C66" s="18"/>
      <c r="D66" s="50" t="s">
        <v>16</v>
      </c>
      <c r="E66" s="60">
        <f>SUM(E63:E65)</f>
        <v>16688.717499999999</v>
      </c>
      <c r="F66" s="162">
        <f t="shared" ref="F66:G66" si="1">SUM(F63:F65)</f>
        <v>13626.36</v>
      </c>
      <c r="G66" s="162">
        <f t="shared" si="1"/>
        <v>11428.5</v>
      </c>
      <c r="H66" s="61"/>
    </row>
    <row r="67" spans="1:8" ht="8.1" customHeight="1" thickBot="1" x14ac:dyDescent="0.3">
      <c r="A67" s="35"/>
      <c r="B67" s="18"/>
      <c r="C67" s="18"/>
      <c r="D67" s="5"/>
      <c r="E67" s="84"/>
      <c r="F67" s="85"/>
      <c r="G67" s="94"/>
      <c r="H67" s="86"/>
    </row>
    <row r="68" spans="1:8" ht="15.75" customHeight="1" x14ac:dyDescent="0.25">
      <c r="A68" s="33"/>
      <c r="B68" s="19"/>
      <c r="C68" s="19"/>
      <c r="D68" s="19"/>
      <c r="E68" s="95"/>
      <c r="F68" s="95"/>
      <c r="G68" s="96"/>
      <c r="H68" s="90" t="s">
        <v>64</v>
      </c>
    </row>
    <row r="69" spans="1:8" ht="16.5" thickBot="1" x14ac:dyDescent="0.3">
      <c r="A69" s="33"/>
      <c r="B69" s="33"/>
      <c r="C69" s="19"/>
      <c r="D69" s="87" t="s">
        <v>67</v>
      </c>
      <c r="E69" s="88">
        <f>E13+E19+E25+E40+E46+E51+E56+E60+E66</f>
        <v>62742.217499999999</v>
      </c>
      <c r="F69" s="88">
        <f>F13+F19+F25+F40+F46+F51+F56+F60+F66</f>
        <v>51654.36</v>
      </c>
      <c r="G69" s="97">
        <f>G13+G19+G25+G40+G46+G51+G56+G60+G66</f>
        <v>34285.5</v>
      </c>
      <c r="H69" s="89">
        <f>SUM(E69:G69)</f>
        <v>148682.07750000001</v>
      </c>
    </row>
    <row r="70" spans="1:8" ht="9" customHeight="1" x14ac:dyDescent="0.25">
      <c r="A70" s="33"/>
      <c r="B70" s="33"/>
      <c r="C70" s="19"/>
      <c r="D70" s="19"/>
      <c r="E70" s="19"/>
      <c r="F70" s="19"/>
      <c r="G70" s="19"/>
      <c r="H70" s="19"/>
    </row>
    <row r="71" spans="1:8" ht="14.25" customHeight="1" x14ac:dyDescent="0.25">
      <c r="A71" s="209"/>
      <c r="B71" s="270" t="s">
        <v>83</v>
      </c>
      <c r="C71" s="271"/>
      <c r="D71" s="271"/>
      <c r="E71" s="271"/>
      <c r="F71" s="271"/>
      <c r="G71" s="271"/>
      <c r="H71" s="272"/>
    </row>
    <row r="72" spans="1:8" ht="14.25" customHeight="1" x14ac:dyDescent="0.25">
      <c r="A72" s="210"/>
      <c r="B72" s="267" t="s">
        <v>81</v>
      </c>
      <c r="C72" s="268"/>
      <c r="D72" s="268"/>
      <c r="E72" s="268"/>
      <c r="F72" s="268"/>
      <c r="G72" s="269"/>
      <c r="H72" s="205">
        <f>H69</f>
        <v>148682.07750000001</v>
      </c>
    </row>
    <row r="73" spans="1:8" ht="25.35" customHeight="1" x14ac:dyDescent="0.25">
      <c r="A73" s="211"/>
      <c r="B73" s="273" t="s">
        <v>86</v>
      </c>
      <c r="C73" s="274"/>
      <c r="D73" s="277" t="s">
        <v>84</v>
      </c>
      <c r="E73" s="278"/>
      <c r="F73" s="278"/>
      <c r="G73" s="279"/>
      <c r="H73" s="204">
        <v>2500</v>
      </c>
    </row>
    <row r="74" spans="1:8" ht="25.35" customHeight="1" x14ac:dyDescent="0.25">
      <c r="A74" s="212"/>
      <c r="B74" s="275"/>
      <c r="C74" s="276"/>
      <c r="D74" s="277" t="s">
        <v>85</v>
      </c>
      <c r="E74" s="278"/>
      <c r="F74" s="278"/>
      <c r="G74" s="279"/>
      <c r="H74" s="204">
        <v>1200</v>
      </c>
    </row>
    <row r="75" spans="1:8" ht="14.25" customHeight="1" x14ac:dyDescent="0.25">
      <c r="A75" s="213"/>
      <c r="B75" s="258" t="s">
        <v>82</v>
      </c>
      <c r="C75" s="259"/>
      <c r="D75" s="259"/>
      <c r="E75" s="259"/>
      <c r="F75" s="259"/>
      <c r="G75" s="260"/>
      <c r="H75" s="204">
        <f>SUM(H72:H74)</f>
        <v>152382.07750000001</v>
      </c>
    </row>
    <row r="76" spans="1:8" s="103" customFormat="1" ht="9" customHeight="1" x14ac:dyDescent="0.25">
      <c r="A76" s="135"/>
      <c r="B76" s="135"/>
      <c r="C76" s="122"/>
      <c r="D76" s="201"/>
      <c r="E76" s="202"/>
      <c r="F76" s="202"/>
      <c r="G76" s="202"/>
      <c r="H76" s="203"/>
    </row>
    <row r="77" spans="1:8" x14ac:dyDescent="0.25">
      <c r="A77" s="36"/>
      <c r="B77" s="261" t="s">
        <v>38</v>
      </c>
      <c r="C77" s="262"/>
      <c r="D77" s="263"/>
      <c r="E77" s="2" t="str">
        <f>$E$6</f>
        <v>Miller</v>
      </c>
      <c r="F77" s="2" t="str">
        <f>$F$6</f>
        <v>Smith</v>
      </c>
      <c r="G77" s="91" t="str">
        <f>$G$6</f>
        <v>Lake</v>
      </c>
      <c r="H77" s="98" t="s">
        <v>66</v>
      </c>
    </row>
    <row r="78" spans="1:8" x14ac:dyDescent="0.25">
      <c r="A78" s="33"/>
      <c r="B78" s="286" t="s">
        <v>103</v>
      </c>
      <c r="C78" s="287"/>
      <c r="D78" s="288"/>
      <c r="E78" s="27">
        <v>30504</v>
      </c>
      <c r="F78" s="27"/>
      <c r="G78" s="92"/>
      <c r="H78" s="93">
        <f>SUM(E78:G78)</f>
        <v>30504</v>
      </c>
    </row>
    <row r="79" spans="1:8" x14ac:dyDescent="0.25">
      <c r="A79" s="33"/>
      <c r="B79" s="248" t="s">
        <v>104</v>
      </c>
      <c r="C79" s="249"/>
      <c r="D79" s="250"/>
      <c r="E79" s="27"/>
      <c r="F79" s="27">
        <v>45000</v>
      </c>
      <c r="G79" s="92"/>
      <c r="H79" s="93">
        <f t="shared" ref="H79:H81" si="2">SUM(E79:G79)</f>
        <v>45000</v>
      </c>
    </row>
    <row r="80" spans="1:8" x14ac:dyDescent="0.25">
      <c r="A80" s="33"/>
      <c r="B80" s="248" t="s">
        <v>105</v>
      </c>
      <c r="C80" s="249"/>
      <c r="D80" s="250"/>
      <c r="E80" s="27"/>
      <c r="F80" s="27"/>
      <c r="G80" s="92">
        <v>17382</v>
      </c>
      <c r="H80" s="93">
        <f t="shared" si="2"/>
        <v>17382</v>
      </c>
    </row>
    <row r="81" spans="1:8" ht="15.75" thickBot="1" x14ac:dyDescent="0.3">
      <c r="A81" s="33"/>
      <c r="B81" s="248" t="s">
        <v>115</v>
      </c>
      <c r="C81" s="249"/>
      <c r="D81" s="250"/>
      <c r="E81" s="27">
        <v>60000</v>
      </c>
      <c r="F81" s="27"/>
      <c r="G81" s="92"/>
      <c r="H81" s="93">
        <f t="shared" si="2"/>
        <v>60000</v>
      </c>
    </row>
    <row r="82" spans="1:8" ht="16.5" thickBot="1" x14ac:dyDescent="0.3">
      <c r="A82" s="35"/>
      <c r="B82" s="282" t="str">
        <f>IF(H82&lt;H75,"MATCH UNDER REQUIREMENT!"," ")</f>
        <v xml:space="preserve"> </v>
      </c>
      <c r="C82" s="282"/>
      <c r="D82" s="282"/>
      <c r="E82" s="283"/>
      <c r="F82" s="280" t="s">
        <v>68</v>
      </c>
      <c r="G82" s="281"/>
      <c r="H82" s="99">
        <f>SUM(H78:H81)</f>
        <v>152886</v>
      </c>
    </row>
    <row r="83" spans="1:8" ht="9" customHeight="1" x14ac:dyDescent="0.25">
      <c r="A83" s="33"/>
      <c r="B83" s="18"/>
      <c r="C83" s="37"/>
      <c r="D83" s="37"/>
      <c r="E83" s="37"/>
      <c r="F83" s="37"/>
      <c r="G83" s="37"/>
      <c r="H83" s="37"/>
    </row>
  </sheetData>
  <mergeCells count="49">
    <mergeCell ref="B3:C3"/>
    <mergeCell ref="A1:H1"/>
    <mergeCell ref="B78:D78"/>
    <mergeCell ref="B79:D79"/>
    <mergeCell ref="B80:D80"/>
    <mergeCell ref="A50:D50"/>
    <mergeCell ref="A53:D53"/>
    <mergeCell ref="A54:D54"/>
    <mergeCell ref="A55:D55"/>
    <mergeCell ref="A58:D58"/>
    <mergeCell ref="A59:D59"/>
    <mergeCell ref="B42:C42"/>
    <mergeCell ref="B43:C43"/>
    <mergeCell ref="B44:C44"/>
    <mergeCell ref="B36:C36"/>
    <mergeCell ref="B37:C37"/>
    <mergeCell ref="B38:C38"/>
    <mergeCell ref="B39:C39"/>
    <mergeCell ref="F82:G82"/>
    <mergeCell ref="B82:E82"/>
    <mergeCell ref="A5:D5"/>
    <mergeCell ref="B81:D81"/>
    <mergeCell ref="A49:D49"/>
    <mergeCell ref="B45:C45"/>
    <mergeCell ref="A48:D48"/>
    <mergeCell ref="B75:G75"/>
    <mergeCell ref="B77:D77"/>
    <mergeCell ref="B62:C62"/>
    <mergeCell ref="B63:C63"/>
    <mergeCell ref="B64:C64"/>
    <mergeCell ref="B65:C65"/>
    <mergeCell ref="B72:G72"/>
    <mergeCell ref="B71:H71"/>
    <mergeCell ref="B73:C74"/>
    <mergeCell ref="D73:G73"/>
    <mergeCell ref="D74:G74"/>
    <mergeCell ref="B34:C34"/>
    <mergeCell ref="B35:C35"/>
    <mergeCell ref="B33:C33"/>
    <mergeCell ref="B21:C21"/>
    <mergeCell ref="B22:C22"/>
    <mergeCell ref="B23:C23"/>
    <mergeCell ref="B24:C24"/>
    <mergeCell ref="B27:C27"/>
    <mergeCell ref="B28:C28"/>
    <mergeCell ref="B29:C29"/>
    <mergeCell ref="B30:C30"/>
    <mergeCell ref="B31:C31"/>
    <mergeCell ref="B32:C32"/>
  </mergeCells>
  <pageMargins left="0.5" right="0.5" top="0.5" bottom="0.5" header="0.3" footer="0.3"/>
  <pageSetup scale="88" fitToHeight="0" orientation="portrait" horizontalDpi="4294967293"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view="pageLayout" zoomScaleNormal="100" workbookViewId="0">
      <selection activeCell="A6" sqref="A6"/>
    </sheetView>
  </sheetViews>
  <sheetFormatPr defaultRowHeight="15" x14ac:dyDescent="0.25"/>
  <cols>
    <col min="1" max="1" width="18.140625" style="103" customWidth="1"/>
    <col min="2" max="2" width="9.140625" style="103"/>
    <col min="3" max="3" width="6.85546875" style="103" customWidth="1"/>
    <col min="4" max="4" width="8.7109375" style="103" customWidth="1"/>
    <col min="5" max="5" width="11" style="103" bestFit="1" customWidth="1"/>
    <col min="6" max="6" width="10.7109375" style="103" customWidth="1"/>
    <col min="7" max="7" width="11.140625" style="103" customWidth="1"/>
    <col min="8" max="8" width="29" style="103" customWidth="1"/>
    <col min="9" max="16384" width="9.140625" style="103"/>
  </cols>
  <sheetData>
    <row r="1" spans="1:8" ht="23.25" x14ac:dyDescent="0.35">
      <c r="A1" s="285" t="s">
        <v>88</v>
      </c>
      <c r="B1" s="285"/>
      <c r="C1" s="285"/>
      <c r="D1" s="285"/>
      <c r="E1" s="285"/>
      <c r="F1" s="285"/>
      <c r="G1" s="285"/>
      <c r="H1" s="285"/>
    </row>
    <row r="2" spans="1:8" ht="15.75" x14ac:dyDescent="0.25">
      <c r="A2" s="170" t="s">
        <v>0</v>
      </c>
      <c r="B2" s="171"/>
      <c r="C2" s="171"/>
      <c r="D2" s="171"/>
      <c r="E2" s="171"/>
      <c r="F2" s="171"/>
      <c r="G2" s="171"/>
      <c r="H2" s="171"/>
    </row>
    <row r="3" spans="1:8" ht="15.75" x14ac:dyDescent="0.25">
      <c r="A3" s="133" t="s">
        <v>1</v>
      </c>
      <c r="B3" s="284">
        <f>SUM(E65:G65)</f>
        <v>0</v>
      </c>
      <c r="C3" s="284"/>
      <c r="D3" s="104"/>
      <c r="E3" s="125" t="s">
        <v>44</v>
      </c>
      <c r="F3" s="128">
        <v>41122</v>
      </c>
      <c r="G3" s="125" t="s">
        <v>45</v>
      </c>
      <c r="H3" s="128">
        <v>41639</v>
      </c>
    </row>
    <row r="4" spans="1:8" ht="9.75" customHeight="1" x14ac:dyDescent="0.25">
      <c r="A4" s="134"/>
      <c r="B4" s="123"/>
      <c r="C4" s="124"/>
      <c r="D4" s="104"/>
      <c r="E4" s="104"/>
      <c r="F4" s="104"/>
      <c r="G4" s="104"/>
      <c r="H4" s="104"/>
    </row>
    <row r="5" spans="1:8" ht="26.25" x14ac:dyDescent="0.25">
      <c r="A5" s="296" t="s">
        <v>134</v>
      </c>
      <c r="B5" s="296"/>
      <c r="C5" s="296"/>
      <c r="D5" s="297"/>
      <c r="E5" s="172" t="s">
        <v>87</v>
      </c>
      <c r="F5" s="172" t="s">
        <v>89</v>
      </c>
      <c r="G5" s="172" t="s">
        <v>90</v>
      </c>
      <c r="H5" s="104"/>
    </row>
    <row r="6" spans="1:8" ht="26.25" x14ac:dyDescent="0.25">
      <c r="A6" s="173" t="s">
        <v>5</v>
      </c>
      <c r="B6" s="174" t="s">
        <v>6</v>
      </c>
      <c r="C6" s="174" t="s">
        <v>7</v>
      </c>
      <c r="D6" s="175" t="s">
        <v>8</v>
      </c>
      <c r="E6" s="105" t="s">
        <v>91</v>
      </c>
      <c r="F6" s="105" t="s">
        <v>92</v>
      </c>
      <c r="G6" s="105" t="s">
        <v>95</v>
      </c>
      <c r="H6" s="176" t="s">
        <v>9</v>
      </c>
    </row>
    <row r="7" spans="1:8" x14ac:dyDescent="0.25">
      <c r="A7" s="142" t="s">
        <v>10</v>
      </c>
      <c r="B7" s="112"/>
      <c r="C7" s="112"/>
      <c r="D7" s="106"/>
      <c r="E7" s="126">
        <f>(B7*C7)*D7</f>
        <v>0</v>
      </c>
      <c r="F7" s="126"/>
      <c r="G7" s="126"/>
      <c r="H7" s="147"/>
    </row>
    <row r="8" spans="1:8" x14ac:dyDescent="0.25">
      <c r="A8" s="142" t="s">
        <v>11</v>
      </c>
      <c r="B8" s="118"/>
      <c r="C8" s="114"/>
      <c r="D8" s="117"/>
      <c r="E8" s="127">
        <f>(B8*C8)*D8</f>
        <v>0</v>
      </c>
      <c r="F8" s="127"/>
      <c r="G8" s="127"/>
      <c r="H8" s="148"/>
    </row>
    <row r="9" spans="1:8" x14ac:dyDescent="0.25">
      <c r="A9" s="142" t="s">
        <v>12</v>
      </c>
      <c r="B9" s="118"/>
      <c r="C9" s="118"/>
      <c r="D9" s="107"/>
      <c r="E9" s="127"/>
      <c r="F9" s="127">
        <f>(B9*C9)*D9</f>
        <v>0</v>
      </c>
      <c r="G9" s="127"/>
      <c r="H9" s="149"/>
    </row>
    <row r="10" spans="1:8" x14ac:dyDescent="0.25">
      <c r="A10" s="142" t="s">
        <v>13</v>
      </c>
      <c r="B10" s="118"/>
      <c r="C10" s="114"/>
      <c r="D10" s="117"/>
      <c r="E10" s="127"/>
      <c r="F10" s="127">
        <f>(B10*C10)*D10</f>
        <v>0</v>
      </c>
      <c r="G10" s="127"/>
      <c r="H10" s="148"/>
    </row>
    <row r="11" spans="1:8" x14ac:dyDescent="0.25">
      <c r="A11" s="142" t="s">
        <v>14</v>
      </c>
      <c r="B11" s="118"/>
      <c r="C11" s="118"/>
      <c r="D11" s="107"/>
      <c r="E11" s="127"/>
      <c r="F11" s="127"/>
      <c r="G11" s="127">
        <f>(B11*C11)*D11</f>
        <v>0</v>
      </c>
      <c r="H11" s="149"/>
    </row>
    <row r="12" spans="1:8" x14ac:dyDescent="0.25">
      <c r="A12" s="143" t="s">
        <v>15</v>
      </c>
      <c r="B12" s="118"/>
      <c r="C12" s="114"/>
      <c r="D12" s="117"/>
      <c r="E12" s="127"/>
      <c r="F12" s="127"/>
      <c r="G12" s="127">
        <f>(B12*C12)*D12</f>
        <v>0</v>
      </c>
      <c r="H12" s="148"/>
    </row>
    <row r="13" spans="1:8" x14ac:dyDescent="0.25">
      <c r="A13" s="135"/>
      <c r="B13" s="135"/>
      <c r="C13" s="108"/>
      <c r="D13" s="151" t="s">
        <v>16</v>
      </c>
      <c r="E13" s="146">
        <f>SUM(E7:E12)</f>
        <v>0</v>
      </c>
      <c r="F13" s="146">
        <f t="shared" ref="F13:G13" si="0">SUM(F7:F12)</f>
        <v>0</v>
      </c>
      <c r="G13" s="146">
        <f t="shared" si="0"/>
        <v>0</v>
      </c>
      <c r="H13" s="154"/>
    </row>
    <row r="14" spans="1:8" ht="9" customHeight="1" x14ac:dyDescent="0.25">
      <c r="A14" s="135"/>
      <c r="B14" s="109"/>
      <c r="C14" s="108"/>
      <c r="D14" s="144"/>
      <c r="E14" s="153"/>
      <c r="F14" s="153"/>
      <c r="G14" s="153"/>
      <c r="H14" s="153"/>
    </row>
    <row r="15" spans="1:8" ht="39" x14ac:dyDescent="0.25">
      <c r="A15" s="181" t="s">
        <v>17</v>
      </c>
      <c r="B15" s="206" t="s">
        <v>94</v>
      </c>
      <c r="C15" s="182" t="s">
        <v>18</v>
      </c>
      <c r="D15" s="182" t="s">
        <v>8</v>
      </c>
      <c r="E15" s="105" t="str">
        <f>$E$6</f>
        <v>Investigator 1</v>
      </c>
      <c r="F15" s="105" t="str">
        <f>$F$6</f>
        <v>Investigator 2</v>
      </c>
      <c r="G15" s="105" t="str">
        <f>$G$6</f>
        <v>Investigator 3</v>
      </c>
      <c r="H15" s="177" t="s">
        <v>9</v>
      </c>
    </row>
    <row r="16" spans="1:8" x14ac:dyDescent="0.25">
      <c r="A16" s="142" t="s">
        <v>19</v>
      </c>
      <c r="B16" s="118"/>
      <c r="C16" s="118"/>
      <c r="D16" s="110"/>
      <c r="E16" s="127">
        <f>(B16*C16)*D16</f>
        <v>0</v>
      </c>
      <c r="F16" s="127"/>
      <c r="G16" s="127"/>
      <c r="H16" s="156"/>
    </row>
    <row r="17" spans="1:8" x14ac:dyDescent="0.25">
      <c r="A17" s="142" t="s">
        <v>20</v>
      </c>
      <c r="B17" s="114"/>
      <c r="C17" s="114"/>
      <c r="D17" s="111"/>
      <c r="E17" s="127"/>
      <c r="F17" s="127"/>
      <c r="G17" s="127"/>
      <c r="H17" s="157"/>
    </row>
    <row r="18" spans="1:8" x14ac:dyDescent="0.25">
      <c r="A18" s="143" t="s">
        <v>21</v>
      </c>
      <c r="B18" s="114"/>
      <c r="C18" s="114"/>
      <c r="D18" s="111"/>
      <c r="E18" s="127"/>
      <c r="F18" s="127"/>
      <c r="G18" s="127"/>
      <c r="H18" s="157"/>
    </row>
    <row r="19" spans="1:8" x14ac:dyDescent="0.25">
      <c r="A19" s="135"/>
      <c r="B19" s="108"/>
      <c r="C19" s="108"/>
      <c r="D19" s="152" t="s">
        <v>16</v>
      </c>
      <c r="E19" s="155">
        <f>SUM(E16:E18)</f>
        <v>0</v>
      </c>
      <c r="F19" s="145">
        <f>SUM(F16:F18)</f>
        <v>0</v>
      </c>
      <c r="G19" s="145">
        <f>SUM(G16:G18)</f>
        <v>0</v>
      </c>
      <c r="H19" s="154"/>
    </row>
    <row r="20" spans="1:8" ht="9" customHeight="1" x14ac:dyDescent="0.25">
      <c r="A20" s="135"/>
      <c r="B20" s="108"/>
      <c r="C20" s="108"/>
      <c r="D20" s="108"/>
      <c r="E20" s="150"/>
      <c r="F20" s="150"/>
      <c r="G20" s="150"/>
      <c r="H20" s="121"/>
    </row>
    <row r="21" spans="1:8" ht="39" x14ac:dyDescent="0.25">
      <c r="A21" s="181" t="s">
        <v>22</v>
      </c>
      <c r="B21" s="240" t="s">
        <v>23</v>
      </c>
      <c r="C21" s="240"/>
      <c r="D21" s="183" t="s">
        <v>24</v>
      </c>
      <c r="E21" s="105" t="str">
        <f>$E$6</f>
        <v>Investigator 1</v>
      </c>
      <c r="F21" s="105" t="str">
        <f>$F$6</f>
        <v>Investigator 2</v>
      </c>
      <c r="G21" s="105" t="str">
        <f>$G$6</f>
        <v>Investigator 3</v>
      </c>
      <c r="H21" s="178" t="s">
        <v>9</v>
      </c>
    </row>
    <row r="22" spans="1:8" x14ac:dyDescent="0.25">
      <c r="A22" s="142" t="s">
        <v>25</v>
      </c>
      <c r="B22" s="245"/>
      <c r="C22" s="245"/>
      <c r="D22" s="113"/>
      <c r="E22" s="127">
        <f>B22*D22</f>
        <v>0</v>
      </c>
      <c r="F22" s="127"/>
      <c r="G22" s="127"/>
      <c r="H22" s="149"/>
    </row>
    <row r="23" spans="1:8" x14ac:dyDescent="0.25">
      <c r="A23" s="142" t="s">
        <v>26</v>
      </c>
      <c r="B23" s="239"/>
      <c r="C23" s="239"/>
      <c r="D23" s="115"/>
      <c r="E23" s="127"/>
      <c r="F23" s="127"/>
      <c r="G23" s="127"/>
      <c r="H23" s="148"/>
    </row>
    <row r="24" spans="1:8" x14ac:dyDescent="0.25">
      <c r="A24" s="143" t="s">
        <v>27</v>
      </c>
      <c r="B24" s="239"/>
      <c r="C24" s="239"/>
      <c r="D24" s="115"/>
      <c r="E24" s="127"/>
      <c r="F24" s="127"/>
      <c r="G24" s="127"/>
      <c r="H24" s="148"/>
    </row>
    <row r="25" spans="1:8" x14ac:dyDescent="0.25">
      <c r="A25" s="135"/>
      <c r="B25" s="108"/>
      <c r="C25" s="108"/>
      <c r="D25" s="152" t="s">
        <v>16</v>
      </c>
      <c r="E25" s="145">
        <f>SUM(E22:E24)</f>
        <v>0</v>
      </c>
      <c r="F25" s="145">
        <f>SUM(F22:F24)</f>
        <v>0</v>
      </c>
      <c r="G25" s="145">
        <f>SUM(G22:G24)</f>
        <v>0</v>
      </c>
      <c r="H25" s="159"/>
    </row>
    <row r="26" spans="1:8" ht="9" customHeight="1" x14ac:dyDescent="0.25">
      <c r="A26" s="135"/>
      <c r="B26" s="108"/>
      <c r="C26" s="108"/>
      <c r="D26" s="144"/>
      <c r="E26" s="140"/>
      <c r="F26" s="140"/>
      <c r="G26" s="140"/>
      <c r="H26" s="153"/>
    </row>
    <row r="27" spans="1:8" ht="39" x14ac:dyDescent="0.25">
      <c r="A27" s="184" t="s">
        <v>28</v>
      </c>
      <c r="B27" s="243" t="s">
        <v>29</v>
      </c>
      <c r="C27" s="243"/>
      <c r="D27" s="182" t="s">
        <v>30</v>
      </c>
      <c r="E27" s="105" t="str">
        <f>$E$6</f>
        <v>Investigator 1</v>
      </c>
      <c r="F27" s="105" t="str">
        <f>$F$6</f>
        <v>Investigator 2</v>
      </c>
      <c r="G27" s="105" t="str">
        <f>$G$6</f>
        <v>Investigator 3</v>
      </c>
      <c r="H27" s="180" t="s">
        <v>9</v>
      </c>
    </row>
    <row r="28" spans="1:8" x14ac:dyDescent="0.25">
      <c r="A28" s="142" t="s">
        <v>10</v>
      </c>
      <c r="B28" s="244">
        <f>E7</f>
        <v>0</v>
      </c>
      <c r="C28" s="245"/>
      <c r="D28" s="116"/>
      <c r="E28" s="126">
        <f>B28*D28</f>
        <v>0</v>
      </c>
      <c r="F28" s="126"/>
      <c r="G28" s="126"/>
      <c r="H28" s="160"/>
    </row>
    <row r="29" spans="1:8" x14ac:dyDescent="0.25">
      <c r="A29" s="142" t="s">
        <v>11</v>
      </c>
      <c r="B29" s="238">
        <f>E8</f>
        <v>0</v>
      </c>
      <c r="C29" s="239"/>
      <c r="D29" s="111"/>
      <c r="E29" s="127"/>
      <c r="F29" s="127"/>
      <c r="G29" s="127"/>
      <c r="H29" s="161"/>
    </row>
    <row r="30" spans="1:8" x14ac:dyDescent="0.25">
      <c r="A30" s="142" t="s">
        <v>12</v>
      </c>
      <c r="B30" s="254"/>
      <c r="C30" s="237"/>
      <c r="D30" s="111"/>
      <c r="E30" s="127"/>
      <c r="F30" s="127"/>
      <c r="G30" s="127"/>
      <c r="H30" s="161"/>
    </row>
    <row r="31" spans="1:8" x14ac:dyDescent="0.25">
      <c r="A31" s="142" t="s">
        <v>13</v>
      </c>
      <c r="B31" s="254"/>
      <c r="C31" s="237"/>
      <c r="D31" s="111"/>
      <c r="E31" s="127"/>
      <c r="F31" s="127"/>
      <c r="G31" s="127"/>
      <c r="H31" s="161"/>
    </row>
    <row r="32" spans="1:8" x14ac:dyDescent="0.25">
      <c r="A32" s="142" t="s">
        <v>14</v>
      </c>
      <c r="B32" s="254"/>
      <c r="C32" s="237"/>
      <c r="D32" s="111"/>
      <c r="E32" s="127"/>
      <c r="F32" s="127"/>
      <c r="G32" s="127"/>
      <c r="H32" s="161"/>
    </row>
    <row r="33" spans="1:8" x14ac:dyDescent="0.25">
      <c r="A33" s="142" t="s">
        <v>15</v>
      </c>
      <c r="B33" s="239"/>
      <c r="C33" s="239"/>
      <c r="D33" s="111"/>
      <c r="E33" s="127"/>
      <c r="F33" s="127"/>
      <c r="G33" s="127"/>
      <c r="H33" s="161"/>
    </row>
    <row r="34" spans="1:8" x14ac:dyDescent="0.25">
      <c r="A34" s="142" t="s">
        <v>19</v>
      </c>
      <c r="B34" s="236">
        <f>SUM(E16)</f>
        <v>0</v>
      </c>
      <c r="C34" s="237"/>
      <c r="D34" s="111"/>
      <c r="E34" s="127"/>
      <c r="F34" s="127"/>
      <c r="G34" s="127"/>
      <c r="H34" s="161"/>
    </row>
    <row r="35" spans="1:8" x14ac:dyDescent="0.25">
      <c r="A35" s="142" t="s">
        <v>20</v>
      </c>
      <c r="B35" s="254"/>
      <c r="C35" s="237"/>
      <c r="D35" s="111"/>
      <c r="E35" s="127"/>
      <c r="F35" s="127"/>
      <c r="G35" s="127"/>
      <c r="H35" s="161"/>
    </row>
    <row r="36" spans="1:8" x14ac:dyDescent="0.25">
      <c r="A36" s="142" t="s">
        <v>21</v>
      </c>
      <c r="B36" s="254"/>
      <c r="C36" s="237"/>
      <c r="D36" s="111"/>
      <c r="E36" s="127"/>
      <c r="F36" s="127"/>
      <c r="G36" s="127"/>
      <c r="H36" s="161"/>
    </row>
    <row r="37" spans="1:8" x14ac:dyDescent="0.25">
      <c r="A37" s="142" t="s">
        <v>25</v>
      </c>
      <c r="B37" s="236">
        <f>SUM(E22)</f>
        <v>0</v>
      </c>
      <c r="C37" s="237"/>
      <c r="D37" s="111"/>
      <c r="E37" s="127"/>
      <c r="F37" s="127"/>
      <c r="G37" s="127"/>
      <c r="H37" s="161"/>
    </row>
    <row r="38" spans="1:8" x14ac:dyDescent="0.25">
      <c r="A38" s="142" t="s">
        <v>26</v>
      </c>
      <c r="B38" s="254"/>
      <c r="C38" s="237"/>
      <c r="D38" s="111"/>
      <c r="E38" s="127"/>
      <c r="F38" s="127"/>
      <c r="G38" s="127"/>
      <c r="H38" s="161"/>
    </row>
    <row r="39" spans="1:8" x14ac:dyDescent="0.25">
      <c r="A39" s="143" t="s">
        <v>27</v>
      </c>
      <c r="B39" s="239"/>
      <c r="C39" s="239"/>
      <c r="D39" s="111"/>
      <c r="E39" s="127"/>
      <c r="F39" s="127"/>
      <c r="G39" s="127"/>
      <c r="H39" s="161"/>
    </row>
    <row r="40" spans="1:8" x14ac:dyDescent="0.25">
      <c r="A40" s="135"/>
      <c r="B40" s="108"/>
      <c r="C40" s="108"/>
      <c r="D40" s="152" t="s">
        <v>16</v>
      </c>
      <c r="E40" s="145">
        <f>SUM(E28:E39)</f>
        <v>0</v>
      </c>
      <c r="F40" s="145">
        <f>SUM(F28:F39)</f>
        <v>0</v>
      </c>
      <c r="G40" s="145">
        <f>SUM(G28:G39)</f>
        <v>0</v>
      </c>
      <c r="H40" s="154"/>
    </row>
    <row r="41" spans="1:8" ht="9" customHeight="1" x14ac:dyDescent="0.25">
      <c r="A41" s="135"/>
      <c r="B41" s="108"/>
      <c r="C41" s="108"/>
      <c r="D41" s="144"/>
      <c r="E41" s="141"/>
      <c r="F41" s="141"/>
      <c r="G41" s="141"/>
      <c r="H41" s="158"/>
    </row>
    <row r="42" spans="1:8" ht="26.25" x14ac:dyDescent="0.25">
      <c r="A42" s="179" t="s">
        <v>31</v>
      </c>
      <c r="B42" s="295" t="s">
        <v>32</v>
      </c>
      <c r="C42" s="295"/>
      <c r="D42" s="175" t="s">
        <v>33</v>
      </c>
      <c r="E42" s="105" t="str">
        <f>$E$6</f>
        <v>Investigator 1</v>
      </c>
      <c r="F42" s="105" t="str">
        <f>$F$6</f>
        <v>Investigator 2</v>
      </c>
      <c r="G42" s="105" t="str">
        <f>$G$6</f>
        <v>Investigator 3</v>
      </c>
      <c r="H42" s="180" t="s">
        <v>9</v>
      </c>
    </row>
    <row r="43" spans="1:8" x14ac:dyDescent="0.25">
      <c r="A43" s="168" t="s">
        <v>47</v>
      </c>
      <c r="B43" s="298"/>
      <c r="C43" s="298"/>
      <c r="D43" s="110"/>
      <c r="E43" s="127">
        <f>B43*D43</f>
        <v>0</v>
      </c>
      <c r="F43" s="127"/>
      <c r="G43" s="127"/>
      <c r="H43" s="156"/>
    </row>
    <row r="44" spans="1:8" x14ac:dyDescent="0.25">
      <c r="A44" s="168"/>
      <c r="B44" s="239"/>
      <c r="C44" s="239"/>
      <c r="D44" s="111"/>
      <c r="E44" s="127"/>
      <c r="F44" s="127"/>
      <c r="G44" s="127"/>
      <c r="H44" s="157"/>
    </row>
    <row r="45" spans="1:8" x14ac:dyDescent="0.25">
      <c r="A45" s="169"/>
      <c r="B45" s="254"/>
      <c r="C45" s="237"/>
      <c r="D45" s="111"/>
      <c r="E45" s="127"/>
      <c r="F45" s="127"/>
      <c r="G45" s="127"/>
      <c r="H45" s="157"/>
    </row>
    <row r="46" spans="1:8" x14ac:dyDescent="0.25">
      <c r="A46" s="135"/>
      <c r="B46" s="108"/>
      <c r="C46" s="108"/>
      <c r="D46" s="152" t="s">
        <v>16</v>
      </c>
      <c r="E46" s="145">
        <f>SUM(E43:E45)</f>
        <v>0</v>
      </c>
      <c r="F46" s="145">
        <f>SUM(F43:F45)</f>
        <v>0</v>
      </c>
      <c r="G46" s="145">
        <f>SUM(G43:G45)</f>
        <v>0</v>
      </c>
      <c r="H46" s="159"/>
    </row>
    <row r="47" spans="1:8" ht="9" customHeight="1" x14ac:dyDescent="0.25">
      <c r="A47" s="135"/>
      <c r="B47" s="108"/>
      <c r="C47" s="108"/>
      <c r="D47" s="108"/>
      <c r="E47" s="150"/>
      <c r="F47" s="150"/>
      <c r="G47" s="150"/>
      <c r="H47" s="121"/>
    </row>
    <row r="48" spans="1:8" ht="26.25" x14ac:dyDescent="0.25">
      <c r="A48" s="255" t="s">
        <v>34</v>
      </c>
      <c r="B48" s="256"/>
      <c r="C48" s="256"/>
      <c r="D48" s="257"/>
      <c r="E48" s="105" t="str">
        <f>$E$6</f>
        <v>Investigator 1</v>
      </c>
      <c r="F48" s="105" t="str">
        <f>$F$6</f>
        <v>Investigator 2</v>
      </c>
      <c r="G48" s="105" t="str">
        <f>$G$6</f>
        <v>Investigator 3</v>
      </c>
      <c r="H48" s="180" t="s">
        <v>9</v>
      </c>
    </row>
    <row r="49" spans="1:8" x14ac:dyDescent="0.25">
      <c r="A49" s="251" t="s">
        <v>46</v>
      </c>
      <c r="B49" s="252"/>
      <c r="C49" s="252"/>
      <c r="D49" s="253"/>
      <c r="E49" s="132"/>
      <c r="F49" s="132"/>
      <c r="G49" s="132"/>
      <c r="H49" s="156"/>
    </row>
    <row r="50" spans="1:8" x14ac:dyDescent="0.25">
      <c r="A50" s="289"/>
      <c r="B50" s="290"/>
      <c r="C50" s="290"/>
      <c r="D50" s="291"/>
      <c r="E50" s="132"/>
      <c r="F50" s="132"/>
      <c r="G50" s="132"/>
      <c r="H50" s="157"/>
    </row>
    <row r="51" spans="1:8" x14ac:dyDescent="0.25">
      <c r="A51" s="135"/>
      <c r="B51" s="108"/>
      <c r="C51" s="108"/>
      <c r="D51" s="152" t="s">
        <v>16</v>
      </c>
      <c r="E51" s="167">
        <f>SUM(E49:E50)</f>
        <v>0</v>
      </c>
      <c r="F51" s="167">
        <f>SUM(F49:F50)</f>
        <v>0</v>
      </c>
      <c r="G51" s="167">
        <f>SUM(G49:G50)</f>
        <v>0</v>
      </c>
      <c r="H51" s="164"/>
    </row>
    <row r="52" spans="1:8" ht="9" customHeight="1" x14ac:dyDescent="0.25">
      <c r="A52" s="135"/>
      <c r="B52" s="108"/>
      <c r="C52" s="108"/>
      <c r="D52" s="144"/>
      <c r="E52" s="141"/>
      <c r="F52" s="141"/>
      <c r="G52" s="141"/>
      <c r="H52" s="158"/>
    </row>
    <row r="53" spans="1:8" ht="26.25" x14ac:dyDescent="0.25">
      <c r="A53" s="255" t="s">
        <v>65</v>
      </c>
      <c r="B53" s="256"/>
      <c r="C53" s="256"/>
      <c r="D53" s="256"/>
      <c r="E53" s="105" t="str">
        <f>$E$6</f>
        <v>Investigator 1</v>
      </c>
      <c r="F53" s="105" t="str">
        <f>$F$6</f>
        <v>Investigator 2</v>
      </c>
      <c r="G53" s="105" t="str">
        <f>$G$6</f>
        <v>Investigator 3</v>
      </c>
      <c r="H53" s="180" t="s">
        <v>9</v>
      </c>
    </row>
    <row r="54" spans="1:8" x14ac:dyDescent="0.25">
      <c r="A54" s="292" t="s">
        <v>48</v>
      </c>
      <c r="B54" s="293"/>
      <c r="C54" s="293"/>
      <c r="D54" s="294"/>
      <c r="E54" s="131"/>
      <c r="F54" s="131"/>
      <c r="G54" s="131"/>
      <c r="H54" s="149"/>
    </row>
    <row r="55" spans="1:8" x14ac:dyDescent="0.25">
      <c r="A55" s="289"/>
      <c r="B55" s="290"/>
      <c r="C55" s="290"/>
      <c r="D55" s="291"/>
      <c r="E55" s="131"/>
      <c r="F55" s="131"/>
      <c r="G55" s="131"/>
      <c r="H55" s="148"/>
    </row>
    <row r="56" spans="1:8" x14ac:dyDescent="0.25">
      <c r="A56" s="135"/>
      <c r="B56" s="108"/>
      <c r="C56" s="108"/>
      <c r="D56" s="152" t="s">
        <v>16</v>
      </c>
      <c r="E56" s="166">
        <f>SUM(E54:E55)</f>
        <v>0</v>
      </c>
      <c r="F56" s="166">
        <f>SUM(F54:F55)</f>
        <v>0</v>
      </c>
      <c r="G56" s="166">
        <f>SUM(G54:G55)</f>
        <v>0</v>
      </c>
      <c r="H56" s="164"/>
    </row>
    <row r="57" spans="1:8" ht="9" customHeight="1" x14ac:dyDescent="0.25">
      <c r="A57" s="136"/>
      <c r="B57" s="108"/>
      <c r="C57" s="108"/>
      <c r="D57" s="144"/>
      <c r="E57" s="141"/>
      <c r="F57" s="141"/>
      <c r="G57" s="141"/>
      <c r="H57" s="158"/>
    </row>
    <row r="58" spans="1:8" ht="26.25" x14ac:dyDescent="0.25">
      <c r="A58" s="179" t="s">
        <v>35</v>
      </c>
      <c r="B58" s="264" t="s">
        <v>36</v>
      </c>
      <c r="C58" s="264"/>
      <c r="D58" s="174" t="s">
        <v>37</v>
      </c>
      <c r="E58" s="105" t="str">
        <f>$E$6</f>
        <v>Investigator 1</v>
      </c>
      <c r="F58" s="105" t="str">
        <f>$F$6</f>
        <v>Investigator 2</v>
      </c>
      <c r="G58" s="105" t="str">
        <f>$G$6</f>
        <v>Investigator 3</v>
      </c>
      <c r="H58" s="180" t="s">
        <v>9</v>
      </c>
    </row>
    <row r="59" spans="1:8" x14ac:dyDescent="0.25">
      <c r="A59" s="142" t="s">
        <v>2</v>
      </c>
      <c r="B59" s="265">
        <f>E13+E19+E25+E40+E51+E56</f>
        <v>0</v>
      </c>
      <c r="C59" s="300"/>
      <c r="D59" s="119"/>
      <c r="E59" s="130">
        <f>B59*D59</f>
        <v>0</v>
      </c>
      <c r="F59" s="130"/>
      <c r="G59" s="130"/>
      <c r="H59" s="165"/>
    </row>
    <row r="60" spans="1:8" x14ac:dyDescent="0.25">
      <c r="A60" s="142" t="s">
        <v>3</v>
      </c>
      <c r="B60" s="266">
        <f>F13+F19+F25+F40+F51+F56</f>
        <v>0</v>
      </c>
      <c r="C60" s="299"/>
      <c r="D60" s="120"/>
      <c r="E60" s="131"/>
      <c r="F60" s="131">
        <f>B60*D60</f>
        <v>0</v>
      </c>
      <c r="G60" s="131"/>
      <c r="H60" s="157"/>
    </row>
    <row r="61" spans="1:8" ht="13.5" customHeight="1" x14ac:dyDescent="0.25">
      <c r="A61" s="143" t="s">
        <v>4</v>
      </c>
      <c r="B61" s="266">
        <f>G13+G19+G25+G40+G51+G56</f>
        <v>0</v>
      </c>
      <c r="C61" s="299"/>
      <c r="D61" s="120"/>
      <c r="E61" s="131"/>
      <c r="F61" s="131"/>
      <c r="G61" s="131">
        <f>B61*D61</f>
        <v>0</v>
      </c>
      <c r="H61" s="157"/>
    </row>
    <row r="62" spans="1:8" x14ac:dyDescent="0.25">
      <c r="A62" s="137"/>
      <c r="B62" s="121"/>
      <c r="C62" s="121"/>
      <c r="D62" s="152" t="s">
        <v>16</v>
      </c>
      <c r="E62" s="162">
        <f>SUM(E59:E61)</f>
        <v>0</v>
      </c>
      <c r="F62" s="163"/>
      <c r="G62" s="163"/>
      <c r="H62" s="164"/>
    </row>
    <row r="63" spans="1:8" ht="8.1" customHeight="1" thickBot="1" x14ac:dyDescent="0.3">
      <c r="A63" s="137"/>
      <c r="B63" s="121"/>
      <c r="C63" s="121"/>
      <c r="D63" s="108"/>
      <c r="E63" s="185"/>
      <c r="F63" s="186"/>
      <c r="G63" s="195"/>
      <c r="H63" s="187"/>
    </row>
    <row r="64" spans="1:8" ht="15.75" customHeight="1" x14ac:dyDescent="0.25">
      <c r="A64" s="135"/>
      <c r="B64" s="122"/>
      <c r="C64" s="122"/>
      <c r="D64" s="122"/>
      <c r="E64" s="196"/>
      <c r="F64" s="196"/>
      <c r="G64" s="197"/>
      <c r="H64" s="191" t="s">
        <v>64</v>
      </c>
    </row>
    <row r="65" spans="1:8" ht="16.5" thickBot="1" x14ac:dyDescent="0.3">
      <c r="A65" s="135"/>
      <c r="B65" s="135"/>
      <c r="C65" s="122"/>
      <c r="D65" s="188" t="s">
        <v>67</v>
      </c>
      <c r="E65" s="189">
        <f>E13+E19+E25+E40+E46+E51+E56+E62</f>
        <v>0</v>
      </c>
      <c r="F65" s="189">
        <f>F13+F19+F25+F40+F46+F51+F56+F62</f>
        <v>0</v>
      </c>
      <c r="G65" s="198">
        <f>G13+G19+G25+G40+G46+G51+G56+G62</f>
        <v>0</v>
      </c>
      <c r="H65" s="190">
        <f>SUM(E65:G65)</f>
        <v>0</v>
      </c>
    </row>
    <row r="66" spans="1:8" ht="9" customHeight="1" x14ac:dyDescent="0.25">
      <c r="A66" s="135"/>
      <c r="B66" s="135"/>
      <c r="C66" s="122"/>
      <c r="D66" s="122"/>
      <c r="E66" s="122"/>
      <c r="F66" s="122"/>
      <c r="G66" s="122"/>
      <c r="H66" s="122"/>
    </row>
    <row r="67" spans="1:8" ht="9" customHeight="1" x14ac:dyDescent="0.25">
      <c r="A67" s="135"/>
      <c r="B67" s="135"/>
      <c r="C67" s="122"/>
      <c r="D67" s="201"/>
      <c r="E67" s="202"/>
      <c r="F67" s="202"/>
      <c r="G67" s="202"/>
      <c r="H67" s="203"/>
    </row>
    <row r="68" spans="1:8" ht="26.25" x14ac:dyDescent="0.25">
      <c r="A68" s="138"/>
      <c r="B68" s="261" t="s">
        <v>38</v>
      </c>
      <c r="C68" s="262"/>
      <c r="D68" s="263"/>
      <c r="E68" s="105" t="str">
        <f>$E$6</f>
        <v>Investigator 1</v>
      </c>
      <c r="F68" s="105" t="str">
        <f>$F$6</f>
        <v>Investigator 2</v>
      </c>
      <c r="G68" s="192" t="str">
        <f>$G$6</f>
        <v>Investigator 3</v>
      </c>
      <c r="H68" s="199" t="s">
        <v>66</v>
      </c>
    </row>
    <row r="69" spans="1:8" x14ac:dyDescent="0.25">
      <c r="A69" s="135"/>
      <c r="B69" s="286" t="s">
        <v>39</v>
      </c>
      <c r="C69" s="287"/>
      <c r="D69" s="288"/>
      <c r="E69" s="129"/>
      <c r="F69" s="129"/>
      <c r="G69" s="193"/>
      <c r="H69" s="194">
        <f>SUM(E69:G69)</f>
        <v>0</v>
      </c>
    </row>
    <row r="70" spans="1:8" x14ac:dyDescent="0.25">
      <c r="A70" s="135"/>
      <c r="B70" s="248" t="s">
        <v>40</v>
      </c>
      <c r="C70" s="249"/>
      <c r="D70" s="250"/>
      <c r="E70" s="129"/>
      <c r="F70" s="129"/>
      <c r="G70" s="193"/>
      <c r="H70" s="194">
        <f t="shared" ref="H70:H72" si="1">SUM(E70:G70)</f>
        <v>0</v>
      </c>
    </row>
    <row r="71" spans="1:8" x14ac:dyDescent="0.25">
      <c r="A71" s="135"/>
      <c r="B71" s="248" t="s">
        <v>41</v>
      </c>
      <c r="C71" s="249"/>
      <c r="D71" s="250"/>
      <c r="E71" s="129"/>
      <c r="F71" s="129"/>
      <c r="G71" s="193"/>
      <c r="H71" s="194">
        <f t="shared" si="1"/>
        <v>0</v>
      </c>
    </row>
    <row r="72" spans="1:8" ht="15.75" thickBot="1" x14ac:dyDescent="0.3">
      <c r="A72" s="135"/>
      <c r="B72" s="248" t="s">
        <v>42</v>
      </c>
      <c r="C72" s="249"/>
      <c r="D72" s="250"/>
      <c r="E72" s="129"/>
      <c r="F72" s="129"/>
      <c r="G72" s="193"/>
      <c r="H72" s="194">
        <f t="shared" si="1"/>
        <v>0</v>
      </c>
    </row>
    <row r="73" spans="1:8" ht="16.5" thickBot="1" x14ac:dyDescent="0.3">
      <c r="A73" s="137"/>
      <c r="B73" s="301" t="str">
        <f>IF(H73&lt;H65,"MATCH UNDER REQUIREMENT!"," ")</f>
        <v xml:space="preserve"> </v>
      </c>
      <c r="C73" s="301"/>
      <c r="D73" s="301"/>
      <c r="E73" s="302"/>
      <c r="F73" s="280" t="s">
        <v>68</v>
      </c>
      <c r="G73" s="281"/>
      <c r="H73" s="200">
        <f>SUM(H69:H72)</f>
        <v>0</v>
      </c>
    </row>
    <row r="74" spans="1:8" ht="9" customHeight="1" x14ac:dyDescent="0.25">
      <c r="A74" s="135"/>
      <c r="B74" s="121"/>
      <c r="C74" s="139"/>
      <c r="D74" s="139"/>
      <c r="E74" s="139"/>
      <c r="F74" s="139"/>
      <c r="G74" s="139"/>
      <c r="H74" s="139"/>
    </row>
  </sheetData>
  <mergeCells count="41">
    <mergeCell ref="B73:E73"/>
    <mergeCell ref="F73:G73"/>
    <mergeCell ref="B68:D68"/>
    <mergeCell ref="B69:D69"/>
    <mergeCell ref="B70:D70"/>
    <mergeCell ref="B71:D71"/>
    <mergeCell ref="B72:D72"/>
    <mergeCell ref="B61:C61"/>
    <mergeCell ref="A53:D53"/>
    <mergeCell ref="A54:D54"/>
    <mergeCell ref="A55:D55"/>
    <mergeCell ref="B58:C58"/>
    <mergeCell ref="B59:C59"/>
    <mergeCell ref="B60:C60"/>
    <mergeCell ref="A48:D48"/>
    <mergeCell ref="A49:D49"/>
    <mergeCell ref="A50:D50"/>
    <mergeCell ref="B38:C38"/>
    <mergeCell ref="B39:C39"/>
    <mergeCell ref="B42:C42"/>
    <mergeCell ref="B43:C43"/>
    <mergeCell ref="B44:C44"/>
    <mergeCell ref="B45:C45"/>
    <mergeCell ref="B37:C37"/>
    <mergeCell ref="B24:C24"/>
    <mergeCell ref="B27:C27"/>
    <mergeCell ref="B28:C28"/>
    <mergeCell ref="B29:C29"/>
    <mergeCell ref="B30:C30"/>
    <mergeCell ref="B31:C31"/>
    <mergeCell ref="B32:C32"/>
    <mergeCell ref="B33:C33"/>
    <mergeCell ref="B34:C34"/>
    <mergeCell ref="B35:C35"/>
    <mergeCell ref="B36:C36"/>
    <mergeCell ref="B23:C23"/>
    <mergeCell ref="A1:H1"/>
    <mergeCell ref="B3:C3"/>
    <mergeCell ref="B21:C21"/>
    <mergeCell ref="B22:C22"/>
    <mergeCell ref="A5:D5"/>
  </mergeCells>
  <pageMargins left="0.7" right="0.7" top="0.75" bottom="0.75" header="0.3" footer="0.3"/>
  <pageSetup scale="86"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Instructions</vt:lpstr>
      <vt:lpstr>Budget Form</vt:lpstr>
      <vt:lpstr>Subcontract</vt:lpstr>
      <vt:lpstr>'Budget Form'!Print_Area</vt:lpstr>
      <vt:lpstr>Instructions!Print_Area</vt:lpstr>
      <vt:lpstr>Subcontract!Print_Area</vt:lpstr>
      <vt:lpstr>'Budget Form'!Print_Titles</vt:lpstr>
    </vt:vector>
  </TitlesOfParts>
  <Company>Portland State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Hau Hagedorn</dc:creator>
  <cp:lastModifiedBy>Hau Hagedorn</cp:lastModifiedBy>
  <cp:lastPrinted>2012-03-15T18:05:00Z</cp:lastPrinted>
  <dcterms:created xsi:type="dcterms:W3CDTF">2012-03-06T22:35:16Z</dcterms:created>
  <dcterms:modified xsi:type="dcterms:W3CDTF">2012-05-01T17:51:00Z</dcterms:modified>
</cp:coreProperties>
</file>