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45" windowWidth="25260" windowHeight="14580"/>
  </bookViews>
  <sheets>
    <sheet name="Instructions" sheetId="2" r:id="rId1"/>
    <sheet name="Budget Form" sheetId="1" r:id="rId2"/>
    <sheet name="Subcontract" sheetId="3" r:id="rId3"/>
  </sheets>
  <definedNames>
    <definedName name="_xlnm.Print_Area" localSheetId="1">'Budget Form'!$A$1:$H$84</definedName>
    <definedName name="_xlnm.Print_Area" localSheetId="0">Instructions!$A$1:$B$32</definedName>
    <definedName name="_xlnm.Print_Area" localSheetId="2">Subcontract!$A$1:$H$73</definedName>
    <definedName name="_xlnm.Print_Titles" localSheetId="1">'Budget Form'!$1:$1</definedName>
  </definedNames>
  <calcPr calcId="145621"/>
</workbook>
</file>

<file path=xl/calcChain.xml><?xml version="1.0" encoding="utf-8"?>
<calcChain xmlns="http://schemas.openxmlformats.org/spreadsheetml/2006/main">
  <c r="E54" i="1" l="1"/>
  <c r="G67" i="1"/>
  <c r="F67" i="1"/>
  <c r="A39" i="1"/>
  <c r="A38" i="1"/>
  <c r="A37" i="1"/>
  <c r="A35" i="1"/>
  <c r="A36" i="1"/>
  <c r="A34" i="1"/>
  <c r="A30" i="1"/>
  <c r="A31" i="1"/>
  <c r="A32" i="1"/>
  <c r="A33" i="1"/>
  <c r="A29" i="1"/>
  <c r="A28" i="1"/>
  <c r="A59" i="3"/>
  <c r="A39" i="3"/>
  <c r="A38" i="3"/>
  <c r="A37" i="3"/>
  <c r="A36" i="3"/>
  <c r="A35" i="3"/>
  <c r="A34" i="3"/>
  <c r="A31" i="3"/>
  <c r="A32" i="3"/>
  <c r="A33" i="3"/>
  <c r="A30" i="3"/>
  <c r="A29" i="3"/>
  <c r="A28" i="3"/>
  <c r="B2" i="3" l="1"/>
  <c r="A66" i="1"/>
  <c r="A65" i="1"/>
  <c r="A64" i="1"/>
  <c r="E37" i="3" l="1"/>
  <c r="E34" i="3"/>
  <c r="B61" i="3" l="1"/>
  <c r="B60" i="3"/>
  <c r="B66" i="1" l="1"/>
  <c r="B65" i="1"/>
  <c r="E56" i="1"/>
  <c r="H72" i="3"/>
  <c r="H71" i="3"/>
  <c r="H70" i="3"/>
  <c r="H69" i="3"/>
  <c r="H73" i="3" s="1"/>
  <c r="G68" i="3"/>
  <c r="F68" i="3"/>
  <c r="E68" i="3"/>
  <c r="G58" i="3"/>
  <c r="F58" i="3"/>
  <c r="E58" i="3"/>
  <c r="G56" i="3"/>
  <c r="F56" i="3"/>
  <c r="E56" i="3"/>
  <c r="G53" i="3"/>
  <c r="F53" i="3"/>
  <c r="E53" i="3"/>
  <c r="G51" i="3"/>
  <c r="F51" i="3"/>
  <c r="E51" i="3"/>
  <c r="G48" i="3"/>
  <c r="F48" i="3"/>
  <c r="E48" i="3"/>
  <c r="G46" i="3"/>
  <c r="F46" i="3"/>
  <c r="E43" i="3"/>
  <c r="E46" i="3" s="1"/>
  <c r="G42" i="3"/>
  <c r="F42" i="3"/>
  <c r="E42" i="3"/>
  <c r="G40" i="3"/>
  <c r="F40" i="3"/>
  <c r="G27" i="3"/>
  <c r="F27" i="3"/>
  <c r="E27" i="3"/>
  <c r="G25" i="3"/>
  <c r="F25" i="3"/>
  <c r="E22" i="3"/>
  <c r="B37" i="3" s="1"/>
  <c r="G21" i="3"/>
  <c r="F21" i="3"/>
  <c r="E21" i="3"/>
  <c r="G19" i="3"/>
  <c r="F19" i="3"/>
  <c r="E16" i="3"/>
  <c r="B34" i="3" s="1"/>
  <c r="G15" i="3"/>
  <c r="F15" i="3"/>
  <c r="E15" i="3"/>
  <c r="G12" i="3"/>
  <c r="G11" i="3"/>
  <c r="G13" i="3" s="1"/>
  <c r="G65" i="3" s="1"/>
  <c r="F10" i="3"/>
  <c r="F9" i="3"/>
  <c r="F13" i="3" s="1"/>
  <c r="E8" i="3"/>
  <c r="B29" i="3" s="1"/>
  <c r="E29" i="3" s="1"/>
  <c r="E7" i="3"/>
  <c r="B28" i="3" s="1"/>
  <c r="E28" i="3" s="1"/>
  <c r="E40" i="3" l="1"/>
  <c r="F65" i="3"/>
  <c r="G61" i="3"/>
  <c r="E19" i="3"/>
  <c r="F60" i="3"/>
  <c r="E13" i="3"/>
  <c r="E25" i="3"/>
  <c r="B59" i="3" l="1"/>
  <c r="E59" i="3" s="1"/>
  <c r="E62" i="3" s="1"/>
  <c r="E65" i="3" s="1"/>
  <c r="H65" i="3" l="1"/>
  <c r="B73" i="3" s="1"/>
  <c r="B3" i="3"/>
  <c r="H80" i="1" l="1"/>
  <c r="H81" i="1"/>
  <c r="H82" i="1"/>
  <c r="H79" i="1"/>
  <c r="H83" i="1" l="1"/>
  <c r="E22" i="1"/>
  <c r="E43" i="1"/>
  <c r="E46" i="1" s="1"/>
  <c r="G61" i="1"/>
  <c r="F61" i="1"/>
  <c r="E61" i="1"/>
  <c r="G56" i="1"/>
  <c r="F56" i="1"/>
  <c r="G51" i="1"/>
  <c r="F51" i="1"/>
  <c r="E51" i="1"/>
  <c r="G46" i="1"/>
  <c r="F46" i="1"/>
  <c r="G40" i="1"/>
  <c r="F40" i="1"/>
  <c r="G25" i="1"/>
  <c r="F25" i="1"/>
  <c r="G19" i="1"/>
  <c r="F19" i="1"/>
  <c r="E78" i="1"/>
  <c r="F78" i="1"/>
  <c r="G78" i="1"/>
  <c r="E25" i="1" l="1"/>
  <c r="B37" i="1"/>
  <c r="G63" i="1"/>
  <c r="F63" i="1"/>
  <c r="E63" i="1"/>
  <c r="G58" i="1"/>
  <c r="F58" i="1"/>
  <c r="E58" i="1"/>
  <c r="G53" i="1"/>
  <c r="F53" i="1"/>
  <c r="E53" i="1"/>
  <c r="G48" i="1"/>
  <c r="F48" i="1"/>
  <c r="E48" i="1"/>
  <c r="G42" i="1"/>
  <c r="F42" i="1"/>
  <c r="E42" i="1"/>
  <c r="G27" i="1"/>
  <c r="F27" i="1"/>
  <c r="E27" i="1"/>
  <c r="G21" i="1"/>
  <c r="F21" i="1"/>
  <c r="E21" i="1"/>
  <c r="E16" i="1"/>
  <c r="G15" i="1"/>
  <c r="F15" i="1"/>
  <c r="E15" i="1"/>
  <c r="G12" i="1"/>
  <c r="G11" i="1"/>
  <c r="F10" i="1"/>
  <c r="F9" i="1"/>
  <c r="E8" i="1"/>
  <c r="B29" i="1" s="1"/>
  <c r="E29" i="1" s="1"/>
  <c r="E7" i="1"/>
  <c r="F13" i="1" l="1"/>
  <c r="G13" i="1"/>
  <c r="E19" i="1"/>
  <c r="B34" i="1"/>
  <c r="E13" i="1"/>
  <c r="B28" i="1"/>
  <c r="E28" i="1" s="1"/>
  <c r="E40" i="1" s="1"/>
  <c r="F70" i="1"/>
  <c r="F65" i="1"/>
  <c r="G70" i="1"/>
  <c r="G66" i="1"/>
  <c r="B64" i="1" l="1"/>
  <c r="E64" i="1" s="1"/>
  <c r="E67" i="1" s="1"/>
  <c r="E70" i="1" s="1"/>
  <c r="B3" i="1" s="1"/>
  <c r="H70" i="1" l="1"/>
  <c r="H73" i="1" l="1"/>
  <c r="H76" i="1" s="1"/>
  <c r="B83" i="1" s="1"/>
</calcChain>
</file>

<file path=xl/comments1.xml><?xml version="1.0" encoding="utf-8"?>
<comments xmlns="http://schemas.openxmlformats.org/spreadsheetml/2006/main">
  <authors>
    <author>Hau Hagedorn</author>
  </authors>
  <commentList>
    <comment ref="D63" authorId="0">
      <text>
        <r>
          <rPr>
            <b/>
            <sz val="9"/>
            <color indexed="81"/>
            <rFont val="Tahoma"/>
            <family val="2"/>
          </rPr>
          <t>Hau Hagedorn:</t>
        </r>
        <r>
          <rPr>
            <sz val="9"/>
            <color indexed="81"/>
            <rFont val="Tahoma"/>
            <family val="2"/>
          </rPr>
          <t xml:space="preserve">
</t>
        </r>
        <r>
          <rPr>
            <sz val="8"/>
            <color indexed="81"/>
            <rFont val="Tahoma"/>
            <family val="2"/>
          </rPr>
          <t>Please use the appropriate campus indirect rate:
PSU: 45.5% of total direct costs
UO: 45% of total direct costs
OIT: 50% of total salaries
UU: 49.5% of total direct costs</t>
        </r>
      </text>
    </comment>
    <comment ref="H75" authorId="0">
      <text>
        <r>
          <rPr>
            <b/>
            <sz val="9"/>
            <color indexed="81"/>
            <rFont val="Tahoma"/>
            <family val="2"/>
          </rPr>
          <t>Hau Hagedorn:</t>
        </r>
        <r>
          <rPr>
            <sz val="9"/>
            <color indexed="81"/>
            <rFont val="Tahoma"/>
            <family val="2"/>
          </rPr>
          <t xml:space="preserve">
</t>
        </r>
        <r>
          <rPr>
            <sz val="8"/>
            <color indexed="81"/>
            <rFont val="Tahoma"/>
            <family val="2"/>
          </rPr>
          <t>For Education &amp; Technology Transfer Projects, change to $0.</t>
        </r>
      </text>
    </comment>
  </commentList>
</comments>
</file>

<file path=xl/sharedStrings.xml><?xml version="1.0" encoding="utf-8"?>
<sst xmlns="http://schemas.openxmlformats.org/spreadsheetml/2006/main" count="205" uniqueCount="122">
  <si>
    <t>Proposal Title:</t>
  </si>
  <si>
    <t>Budget Total:</t>
  </si>
  <si>
    <t>Co-I1 University</t>
  </si>
  <si>
    <t>Co-I2 University</t>
  </si>
  <si>
    <t>Faculty Salary</t>
  </si>
  <si>
    <t>Salary Rate</t>
  </si>
  <si>
    <t xml:space="preserve"> FTE</t>
  </si>
  <si>
    <t># Months</t>
  </si>
  <si>
    <t>Co-Investigator 1</t>
  </si>
  <si>
    <t>Justification</t>
  </si>
  <si>
    <t>Prof 2 Academic Year</t>
  </si>
  <si>
    <t>Prof 2 Summer Year</t>
  </si>
  <si>
    <t>Prof 3 Academic Year</t>
  </si>
  <si>
    <t>Prof 3 Summer Year</t>
  </si>
  <si>
    <t>Subtotal</t>
  </si>
  <si>
    <t>Graduate Assistants</t>
  </si>
  <si>
    <t>FTE</t>
  </si>
  <si>
    <t>GRA 1</t>
  </si>
  <si>
    <t>GRA 2</t>
  </si>
  <si>
    <t>GRA 3</t>
  </si>
  <si>
    <t>Hourly Student</t>
  </si>
  <si>
    <t>Hourly Rate</t>
  </si>
  <si>
    <t># Hours</t>
  </si>
  <si>
    <t>Student 1</t>
  </si>
  <si>
    <t>Student 2</t>
  </si>
  <si>
    <t>Student 3</t>
  </si>
  <si>
    <t>Faculty &amp; Student Benefits</t>
  </si>
  <si>
    <t>Total Salary</t>
  </si>
  <si>
    <t>%</t>
  </si>
  <si>
    <t>Tution</t>
  </si>
  <si>
    <t>Term Rate</t>
  </si>
  <si>
    <t># Terms</t>
  </si>
  <si>
    <t>Expendable Property, Supplies, &amp; Services</t>
  </si>
  <si>
    <t>F&amp;A (Indirect) Costs</t>
  </si>
  <si>
    <t>Direct Costs - Tuition</t>
  </si>
  <si>
    <t>Campus Indirect</t>
  </si>
  <si>
    <t>Match</t>
  </si>
  <si>
    <t>Source 2</t>
  </si>
  <si>
    <t>Source 3</t>
  </si>
  <si>
    <t>Source 4</t>
  </si>
  <si>
    <t>NITC Budget Form</t>
  </si>
  <si>
    <t>Start date:</t>
  </si>
  <si>
    <t>End date:</t>
  </si>
  <si>
    <t>Co-Investigator 2</t>
  </si>
  <si>
    <t>List relevant property, supplies, services</t>
  </si>
  <si>
    <t>List applicable tuition</t>
  </si>
  <si>
    <t>▪ If a non-partner university (not PSU, UO, OSU, or OIT) will be a subcontractor, please contact your university research office for special guidelines in this situation (indirect costs may apply to a limited amount of the subcontract, greatly affecting your grant budget).</t>
  </si>
  <si>
    <t>▪ Please do not alter or add budget categories.</t>
  </si>
  <si>
    <t>▪ For each salary/wage row added, be sure there is a corresponding row for benefits.</t>
  </si>
  <si>
    <t>▪ PIs should use their home institution's benefit rate (known as other payroll expenses or OPE); please contact your research office for assistance.</t>
  </si>
  <si>
    <t>▪ Note that if summer salary is included, the benefit rate may be different from the academic year, so please be sure to enter separate rows for summer salary and benefits.</t>
  </si>
  <si>
    <t>▪ The budget should not include clerical help.</t>
  </si>
  <si>
    <t>▪ Please indicate individual student salaries on separate rows so it is clear how many students will be supported.</t>
  </si>
  <si>
    <t>▪ Provide a short explanation of Expendable Property, Supplies and Services.</t>
  </si>
  <si>
    <t>▪ Phones and other costs usually considered covered by indirect costs are not allowed.  Check with your institution for further clarification.</t>
  </si>
  <si>
    <t>▪ Tuition remission and student scholarships should be excluded from indirect costs.</t>
  </si>
  <si>
    <t xml:space="preserve">▪ If your proposal includes a subcontract, please include the following items in the proposal:  work statement, separate budget, budget justification, signed letter of acknowledgment from University's authorized representative and copy of negotiated F&amp;A rate.  </t>
  </si>
  <si>
    <t>▪ In general, equipment and foreign travel are not allowable expenses on the grant or match funds. Travel to Canada is considered foreign travel.</t>
  </si>
  <si>
    <t>▪ Each budget item requires justification.</t>
  </si>
  <si>
    <t>Budget Year Request: 8/1/2012-12/31/2013</t>
  </si>
  <si>
    <t>▪ Rows can be added or deleted within existing categories as needed, i.e., for additional faculty, graduate students, and hourly student wage or salary.</t>
  </si>
  <si>
    <t>PROJECT TOTAL</t>
  </si>
  <si>
    <t>Project Related Travel (do not include conference presentation travel)</t>
  </si>
  <si>
    <t>Total Project Match</t>
  </si>
  <si>
    <t>Total</t>
  </si>
  <si>
    <t>MATCH TOTAL</t>
  </si>
  <si>
    <t xml:space="preserve">    Portland State University: 45.5% of modified total direct costs</t>
  </si>
  <si>
    <t xml:space="preserve">    Oregon Institute of Technology: 50% of total salaries</t>
  </si>
  <si>
    <t xml:space="preserve">    University of Utah: 49.5% of modified total direct costs</t>
  </si>
  <si>
    <t>Definitions:</t>
  </si>
  <si>
    <t>F&amp;A Costs:  Facilities and Administrative Costs (formerly Indirect Costs, also commonly known as Overhead)</t>
  </si>
  <si>
    <t>Subaward (Subcontract):  Cover page signed by authorizing official, work statement, detailed budget, budget justification and copy of the F&amp;A Cost Rate Agreement or other documentation justifying the F&amp;A cost rate used.</t>
  </si>
  <si>
    <t>Subcontract:  PSU passes through a portion of the award to another entity for the purpose of programmatic effort on the project.</t>
  </si>
  <si>
    <t>Match: Also referred to as cost share. Third party support of a project requiring expenditure of State, University, Private or Foundation funds, such as salary, benefits, travel, and associated F&amp;A costs.</t>
  </si>
  <si>
    <t>Required Paperwork:</t>
  </si>
  <si>
    <t xml:space="preserve">               Proposal submission:  Proposal, budget, budget justification and match documentation.</t>
  </si>
  <si>
    <t>NITC BUDGET REFERENCE: PLEASE READ THESE INSTRUCTIONS FIRST</t>
  </si>
  <si>
    <t>See sample budget forms, sample match letters and match FAQ on http://otrec.us/nitc (under RFP 2012-2013)</t>
  </si>
  <si>
    <t>Project Total (from above)</t>
  </si>
  <si>
    <t>Total Project to be matched</t>
  </si>
  <si>
    <t>Match Calculation (Calculates Total Match Needed for Project)</t>
  </si>
  <si>
    <t>Travel to Present Project Results (paid by PI univ. under conference travel task order)</t>
  </si>
  <si>
    <t>Final report peer review, editing, etc.  (paid by NITC)</t>
  </si>
  <si>
    <t>Add'l NITC costs to be matched for fixed project expenses:</t>
  </si>
  <si>
    <t>NITC Budget Form (Subcontract)</t>
  </si>
  <si>
    <t>Subcontract Org2</t>
  </si>
  <si>
    <t>Subcontract Org3</t>
  </si>
  <si>
    <t>Investigator 2</t>
  </si>
  <si>
    <t>Monthy Salary Rate</t>
  </si>
  <si>
    <t>Monthly Salary Rate</t>
  </si>
  <si>
    <t>Investigator 3</t>
  </si>
  <si>
    <t>Modified Total Direct Cost:  Total Direct Costs less items excluded from F&amp;A calculation.  Calculation= Total Direct Costs less:  GRA tuition, Equipment, Participant Support Costs, each Subcontract value greater than $25,000 during its life (F&amp;A assessed on the first $25,000).</t>
  </si>
  <si>
    <r>
      <t xml:space="preserve">▪ PIs must have their budgets and proposals (including match commitment) approved by their home university's sponsored research office </t>
    </r>
    <r>
      <rPr>
        <i/>
        <sz val="10"/>
        <color theme="1"/>
        <rFont val="Georgia"/>
        <family val="1"/>
      </rPr>
      <t>PRIOR</t>
    </r>
    <r>
      <rPr>
        <sz val="10"/>
        <color theme="1"/>
        <rFont val="Georgia"/>
        <family val="1"/>
      </rPr>
      <t xml:space="preserve"> to submission.  Proposals and budgets that do not have university approval will not be considered until the home university research office approval is obtained.  This is required by all partner universities, and helps ensure salary rates, tuition rates, and especially indirect rates are correct.  </t>
    </r>
  </si>
  <si>
    <t>▪ Indirect cost rate (also known as Facilities &amp; Administration or F&amp;A) must be the PI institution's approved rate. The current rates are shown below:</t>
  </si>
  <si>
    <t>▪ Any portion of the budget used for travel must be integral to the project, required to accomplish the tasks. General attendance to workshops and conferences cannot be covered by the budget.  Include justification and assumptions for travel costs, i.e., number of workshops/conferences, number of persons and estimated cost for each trip, etc.</t>
  </si>
  <si>
    <t>Subcontracts (use Subcontract worksheet to submit itemized budget)</t>
  </si>
  <si>
    <t>Stone</t>
  </si>
  <si>
    <t>Utah State</t>
  </si>
  <si>
    <t>GPS unit for field work</t>
  </si>
  <si>
    <t>field work in Grand Cirle to collect data</t>
  </si>
  <si>
    <t xml:space="preserve">collect and analyse data </t>
  </si>
  <si>
    <t>Smith</t>
  </si>
  <si>
    <t>GRA required tuition</t>
  </si>
  <si>
    <t>university required ope</t>
  </si>
  <si>
    <t>field work in Grand Circle</t>
  </si>
  <si>
    <t>oversight of data analysis/reports</t>
  </si>
  <si>
    <t>Utah State will do data collection and analysis for field work in Grand Circle</t>
  </si>
  <si>
    <t>Assessing Pedestrian Safety at Unmarked Crosswalks</t>
  </si>
  <si>
    <t>UO</t>
  </si>
  <si>
    <t>Walker</t>
  </si>
  <si>
    <t>Walker Academic Year</t>
  </si>
  <si>
    <t>Walker Summer Year</t>
  </si>
  <si>
    <t>Johnson</t>
  </si>
  <si>
    <t>Stone AY</t>
  </si>
  <si>
    <t>Stone SY</t>
  </si>
  <si>
    <t>NCSU Subcontract</t>
  </si>
  <si>
    <t>NCSU</t>
  </si>
  <si>
    <t>North Carolina State Univ</t>
  </si>
  <si>
    <t>NCSU Tuition</t>
  </si>
  <si>
    <t xml:space="preserve">One trip for Walker to collect data </t>
  </si>
  <si>
    <t>*Copy formulas where applicable</t>
  </si>
  <si>
    <t xml:space="preserve">    University of Oregon: 45% of modified total direct costs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</si>
</sst>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43" formatCode="_(* #,##0.00_);_(* \(#,##0.00\);_(* &quot;-&quot;??_);_(@_)"/>
    <numFmt numFmtId="164" formatCode="_(&quot;$&quot;* #,##0_);_(&quot;$&quot;* \(#,##0\);_(&quot;$&quot;* &quot;-&quot;??_);_(@_)"/>
    <numFmt numFmtId="165" formatCode="_(&quot;$&quot;* #,##0.00_);_(&quot;$&quot;* \(#,##0.00\);_(&quot;$&quot;* &quot;-&quot;_);_(@_)"/>
  </numFmts>
  <fonts count="20" x14ac:knownFonts="1">
    <font>
      <sz val="11"/>
      <color theme="1"/>
      <name val="Calibri"/>
      <family val="2"/>
      <scheme val="minor"/>
    </font>
    <font>
      <sz val="11"/>
      <color theme="1"/>
      <name val="Calibri"/>
      <family val="2"/>
      <scheme val="minor"/>
    </font>
    <font>
      <sz val="12"/>
      <name val="Calibri"/>
      <family val="2"/>
      <scheme val="minor"/>
    </font>
    <font>
      <b/>
      <sz val="10"/>
      <name val="Calibri"/>
      <family val="2"/>
      <scheme val="minor"/>
    </font>
    <font>
      <sz val="10"/>
      <name val="Calibri"/>
      <family val="2"/>
      <scheme val="minor"/>
    </font>
    <font>
      <sz val="11"/>
      <name val="Calibri"/>
      <family val="2"/>
      <scheme val="minor"/>
    </font>
    <font>
      <sz val="9"/>
      <color indexed="81"/>
      <name val="Tahoma"/>
      <family val="2"/>
    </font>
    <font>
      <b/>
      <sz val="9"/>
      <color indexed="81"/>
      <name val="Tahoma"/>
      <family val="2"/>
    </font>
    <font>
      <b/>
      <sz val="10"/>
      <color rgb="FFFF0000"/>
      <name val="Calibri"/>
      <family val="2"/>
      <scheme val="minor"/>
    </font>
    <font>
      <b/>
      <sz val="11"/>
      <color theme="1"/>
      <name val="Calibri"/>
      <family val="2"/>
      <scheme val="minor"/>
    </font>
    <font>
      <sz val="18"/>
      <name val="Tw Cen MT Condensed Extra Bold"/>
      <family val="2"/>
    </font>
    <font>
      <sz val="10"/>
      <color theme="1"/>
      <name val="Georgia"/>
      <family val="1"/>
    </font>
    <font>
      <sz val="12"/>
      <color theme="1" tint="0.249977111117893"/>
      <name val="Tw Cen MT Condensed Extra Bold"/>
      <family val="2"/>
    </font>
    <font>
      <sz val="8"/>
      <color indexed="81"/>
      <name val="Tahoma"/>
      <family val="2"/>
    </font>
    <font>
      <b/>
      <sz val="12"/>
      <color rgb="FFFF0000"/>
      <name val="Calibri"/>
      <family val="2"/>
      <scheme val="minor"/>
    </font>
    <font>
      <sz val="11"/>
      <color theme="1"/>
      <name val="Tw Cen MT Condensed Extra Bold"/>
      <family val="2"/>
    </font>
    <font>
      <b/>
      <sz val="10"/>
      <color theme="1"/>
      <name val="Georgia"/>
      <family val="1"/>
    </font>
    <font>
      <i/>
      <sz val="10"/>
      <color theme="1"/>
      <name val="Georgia"/>
      <family val="1"/>
    </font>
    <font>
      <b/>
      <sz val="11"/>
      <name val="Calibri"/>
      <family val="2"/>
      <scheme val="minor"/>
    </font>
    <font>
      <b/>
      <sz val="9"/>
      <name val="Calibri"/>
      <family val="2"/>
      <scheme val="minor"/>
    </font>
  </fonts>
  <fills count="6">
    <fill>
      <patternFill patternType="none"/>
    </fill>
    <fill>
      <patternFill patternType="gray125"/>
    </fill>
    <fill>
      <patternFill patternType="solid">
        <fgColor theme="6" tint="0.39997558519241921"/>
        <bgColor indexed="64"/>
      </patternFill>
    </fill>
    <fill>
      <patternFill patternType="solid">
        <fgColor theme="0"/>
        <bgColor indexed="64"/>
      </patternFill>
    </fill>
    <fill>
      <patternFill patternType="solid">
        <fgColor theme="6" tint="0.79998168889431442"/>
        <bgColor indexed="64"/>
      </patternFill>
    </fill>
    <fill>
      <patternFill patternType="solid">
        <fgColor theme="2" tint="-0.24994659260841701"/>
        <bgColor indexed="64"/>
      </patternFill>
    </fill>
  </fills>
  <borders count="34">
    <border>
      <left/>
      <right/>
      <top/>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double">
        <color theme="1" tint="0.499984740745262"/>
      </left>
      <right style="double">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style="double">
        <color theme="1" tint="0.499984740745262"/>
      </left>
      <right style="double">
        <color theme="1" tint="0.499984740745262"/>
      </right>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diagonal/>
    </border>
    <border>
      <left style="thin">
        <color theme="1" tint="0.499984740745262"/>
      </left>
      <right style="double">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style="double">
        <color theme="1" tint="0.499984740745262"/>
      </right>
      <top style="thin">
        <color theme="1" tint="0.499984740745262"/>
      </top>
      <bottom style="thin">
        <color theme="1" tint="0.499984740745262"/>
      </bottom>
      <diagonal/>
    </border>
    <border>
      <left/>
      <right style="double">
        <color theme="1" tint="0.499984740745262"/>
      </right>
      <top style="thin">
        <color theme="1" tint="0.499984740745262"/>
      </top>
      <bottom/>
      <diagonal/>
    </border>
    <border>
      <left/>
      <right style="double">
        <color theme="1" tint="0.499984740745262"/>
      </right>
      <top/>
      <bottom/>
      <diagonal/>
    </border>
    <border>
      <left style="double">
        <color theme="1" tint="0.499984740745262"/>
      </left>
      <right/>
      <top/>
      <bottom/>
      <diagonal/>
    </border>
    <border>
      <left style="double">
        <color theme="1" tint="0.499984740745262"/>
      </left>
      <right style="thin">
        <color theme="1" tint="0.499984740745262"/>
      </right>
      <top style="thin">
        <color theme="1" tint="0.499984740745262"/>
      </top>
      <bottom style="thin">
        <color theme="1" tint="0.499984740745262"/>
      </bottom>
      <diagonal/>
    </border>
    <border>
      <left style="double">
        <color theme="1" tint="0.499984740745262"/>
      </left>
      <right style="thin">
        <color theme="1" tint="0.499984740745262"/>
      </right>
      <top/>
      <bottom style="thin">
        <color theme="1" tint="0.499984740745262"/>
      </bottom>
      <diagonal/>
    </border>
    <border>
      <left/>
      <right style="double">
        <color theme="1" tint="0.499984740745262"/>
      </right>
      <top/>
      <bottom style="thin">
        <color theme="1" tint="0.499984740745262"/>
      </bottom>
      <diagonal/>
    </border>
    <border>
      <left style="double">
        <color theme="1" tint="0.499984740745262"/>
      </left>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top/>
      <bottom/>
      <diagonal/>
    </border>
    <border>
      <left/>
      <right style="thin">
        <color theme="1" tint="0.499984740745262"/>
      </right>
      <top/>
      <bottom style="thin">
        <color theme="1" tint="0.499984740745262"/>
      </bottom>
      <diagonal/>
    </border>
    <border>
      <left/>
      <right style="thin">
        <color theme="1" tint="0.499984740745262"/>
      </right>
      <top style="thin">
        <color theme="1" tint="0.499984740745262"/>
      </top>
      <bottom/>
      <diagonal/>
    </border>
    <border>
      <left style="double">
        <color theme="1" tint="0.499984740745262"/>
      </left>
      <right/>
      <top style="thin">
        <color theme="1" tint="0.499984740745262"/>
      </top>
      <bottom style="thin">
        <color theme="1" tint="0.499984740745262"/>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double">
        <color theme="1" tint="0.499984740745262"/>
      </left>
      <right style="medium">
        <color indexed="64"/>
      </right>
      <top style="thin">
        <color theme="1" tint="0.499984740745262"/>
      </top>
      <bottom style="thin">
        <color theme="1" tint="0.49998474074526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theme="1" tint="0.499984740745262"/>
      </top>
      <bottom/>
      <diagonal/>
    </border>
    <border>
      <left/>
      <right style="thin">
        <color theme="1" tint="0.499984740745262"/>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01">
    <xf numFmtId="0" fontId="0" fillId="0" borderId="0" xfId="0"/>
    <xf numFmtId="0" fontId="3" fillId="3" borderId="0" xfId="0" applyNumberFormat="1" applyFont="1" applyFill="1" applyBorder="1" applyAlignment="1">
      <alignment horizontal="center"/>
    </xf>
    <xf numFmtId="0" fontId="4" fillId="4" borderId="3" xfId="0" applyNumberFormat="1" applyFont="1" applyFill="1" applyBorder="1" applyAlignment="1">
      <alignment horizontal="center" wrapText="1"/>
    </xf>
    <xf numFmtId="0" fontId="4" fillId="3" borderId="5" xfId="2" applyNumberFormat="1" applyFont="1" applyFill="1" applyBorder="1" applyAlignment="1">
      <alignment horizontal="center"/>
    </xf>
    <xf numFmtId="0" fontId="4" fillId="3" borderId="8" xfId="2" applyNumberFormat="1" applyFont="1" applyFill="1" applyBorder="1" applyAlignment="1">
      <alignment horizontal="center"/>
    </xf>
    <xf numFmtId="0" fontId="4" fillId="0" borderId="0" xfId="2" applyNumberFormat="1" applyFont="1" applyFill="1" applyBorder="1" applyAlignment="1">
      <alignment horizontal="right"/>
    </xf>
    <xf numFmtId="0" fontId="4" fillId="0" borderId="1" xfId="0" applyNumberFormat="1" applyFont="1" applyFill="1" applyBorder="1" applyAlignment="1"/>
    <xf numFmtId="0" fontId="4" fillId="3" borderId="2" xfId="2" applyNumberFormat="1" applyFont="1" applyFill="1" applyBorder="1" applyAlignment="1">
      <alignment horizontal="center"/>
    </xf>
    <xf numFmtId="0" fontId="4" fillId="3" borderId="2" xfId="1" applyNumberFormat="1" applyFont="1" applyFill="1" applyBorder="1" applyAlignment="1">
      <alignment horizontal="center"/>
    </xf>
    <xf numFmtId="0" fontId="4" fillId="3" borderId="4" xfId="2" applyNumberFormat="1" applyFont="1" applyFill="1" applyBorder="1" applyAlignment="1">
      <alignment horizontal="center"/>
    </xf>
    <xf numFmtId="0" fontId="4" fillId="3" borderId="10" xfId="2" applyNumberFormat="1" applyFont="1" applyFill="1" applyBorder="1" applyAlignment="1">
      <alignment horizontal="center"/>
    </xf>
    <xf numFmtId="0" fontId="4" fillId="3" borderId="7" xfId="1" applyNumberFormat="1" applyFont="1" applyFill="1" applyBorder="1" applyAlignment="1">
      <alignment horizontal="center"/>
    </xf>
    <xf numFmtId="0" fontId="4" fillId="3" borderId="10" xfId="1" applyNumberFormat="1" applyFont="1" applyFill="1" applyBorder="1" applyAlignment="1">
      <alignment horizontal="center"/>
    </xf>
    <xf numFmtId="0" fontId="4" fillId="3" borderId="1" xfId="2" applyNumberFormat="1" applyFont="1" applyFill="1" applyBorder="1" applyAlignment="1">
      <alignment horizontal="center"/>
    </xf>
    <xf numFmtId="0" fontId="4" fillId="3" borderId="8" xfId="1" applyNumberFormat="1" applyFont="1" applyFill="1" applyBorder="1" applyAlignment="1">
      <alignment horizontal="center"/>
    </xf>
    <xf numFmtId="0" fontId="4" fillId="3" borderId="7" xfId="2" applyNumberFormat="1" applyFont="1" applyFill="1" applyBorder="1" applyAlignment="1">
      <alignment horizontal="center"/>
    </xf>
    <xf numFmtId="0" fontId="4" fillId="3" borderId="1" xfId="2" applyNumberFormat="1" applyFont="1" applyFill="1" applyBorder="1" applyAlignment="1">
      <alignment horizontal="right"/>
    </xf>
    <xf numFmtId="0" fontId="4" fillId="3" borderId="2" xfId="1" applyNumberFormat="1" applyFont="1" applyFill="1" applyBorder="1" applyAlignment="1">
      <alignment horizontal="right"/>
    </xf>
    <xf numFmtId="0" fontId="4" fillId="0" borderId="0" xfId="2" applyNumberFormat="1" applyFont="1" applyFill="1" applyBorder="1"/>
    <xf numFmtId="0" fontId="4" fillId="0" borderId="0" xfId="1" applyNumberFormat="1" applyFont="1" applyFill="1" applyBorder="1"/>
    <xf numFmtId="44" fontId="3" fillId="3" borderId="0" xfId="2" applyFont="1" applyFill="1" applyBorder="1" applyAlignment="1">
      <alignment horizontal="left" vertical="top"/>
    </xf>
    <xf numFmtId="44" fontId="5" fillId="3" borderId="0" xfId="2" applyFont="1" applyFill="1" applyBorder="1" applyAlignment="1">
      <alignment horizontal="left" vertical="top"/>
    </xf>
    <xf numFmtId="0" fontId="5" fillId="3" borderId="0" xfId="0" applyNumberFormat="1" applyFont="1" applyFill="1" applyBorder="1" applyAlignment="1">
      <alignment horizontal="center"/>
    </xf>
    <xf numFmtId="44" fontId="4" fillId="3" borderId="6" xfId="2" applyFont="1" applyFill="1" applyBorder="1" applyAlignment="1">
      <alignment horizontal="left"/>
    </xf>
    <xf numFmtId="44" fontId="4" fillId="3" borderId="3" xfId="2" applyFont="1" applyFill="1" applyBorder="1" applyAlignment="1">
      <alignment horizontal="left"/>
    </xf>
    <xf numFmtId="14" fontId="4" fillId="3" borderId="2" xfId="0" applyNumberFormat="1" applyFont="1" applyFill="1" applyBorder="1" applyAlignment="1">
      <alignment horizontal="left"/>
    </xf>
    <xf numFmtId="0" fontId="0" fillId="0" borderId="0" xfId="0" applyAlignment="1">
      <alignment wrapText="1"/>
    </xf>
    <xf numFmtId="164" fontId="4" fillId="3" borderId="3" xfId="2" applyNumberFormat="1" applyFont="1" applyFill="1" applyBorder="1" applyAlignment="1">
      <alignment horizontal="left"/>
    </xf>
    <xf numFmtId="44" fontId="4" fillId="3" borderId="6" xfId="2" applyNumberFormat="1" applyFont="1" applyFill="1" applyBorder="1" applyAlignment="1">
      <alignment horizontal="left"/>
    </xf>
    <xf numFmtId="44" fontId="4" fillId="3" borderId="3" xfId="2" applyNumberFormat="1" applyFont="1" applyFill="1" applyBorder="1" applyAlignment="1">
      <alignment horizontal="left"/>
    </xf>
    <xf numFmtId="165" fontId="4" fillId="3" borderId="3" xfId="2" applyNumberFormat="1" applyFont="1" applyFill="1" applyBorder="1" applyAlignment="1">
      <alignment horizontal="left"/>
    </xf>
    <xf numFmtId="0" fontId="2" fillId="3" borderId="0" xfId="0" applyNumberFormat="1" applyFont="1" applyFill="1" applyBorder="1" applyAlignment="1">
      <alignment horizontal="right" vertical="top"/>
    </xf>
    <xf numFmtId="0" fontId="5" fillId="3" borderId="0" xfId="0" applyNumberFormat="1" applyFont="1" applyFill="1" applyBorder="1" applyAlignment="1">
      <alignment horizontal="right" vertical="top"/>
    </xf>
    <xf numFmtId="0" fontId="4" fillId="0" borderId="0" xfId="0" applyNumberFormat="1" applyFont="1" applyFill="1" applyBorder="1" applyAlignment="1"/>
    <xf numFmtId="0" fontId="4" fillId="0" borderId="0" xfId="0" applyNumberFormat="1" applyFont="1" applyFill="1" applyBorder="1" applyAlignment="1">
      <alignment horizontal="right" indent="15"/>
    </xf>
    <xf numFmtId="0" fontId="0" fillId="0" borderId="0" xfId="0" applyNumberFormat="1" applyFill="1" applyBorder="1"/>
    <xf numFmtId="0" fontId="4" fillId="0" borderId="0" xfId="0" applyNumberFormat="1" applyFont="1" applyFill="1" applyBorder="1" applyAlignment="1">
      <alignment wrapText="1"/>
    </xf>
    <xf numFmtId="0" fontId="1" fillId="0" borderId="0" xfId="2" applyNumberFormat="1" applyFont="1" applyFill="1" applyBorder="1"/>
    <xf numFmtId="0" fontId="4" fillId="3" borderId="2" xfId="2" applyNumberFormat="1" applyFont="1" applyFill="1" applyBorder="1"/>
    <xf numFmtId="0" fontId="4" fillId="0" borderId="2" xfId="2" applyNumberFormat="1" applyFont="1" applyFill="1" applyBorder="1"/>
    <xf numFmtId="0" fontId="4" fillId="3" borderId="21" xfId="0" applyNumberFormat="1" applyFont="1" applyFill="1" applyBorder="1" applyAlignment="1">
      <alignment horizontal="right"/>
    </xf>
    <xf numFmtId="0" fontId="4" fillId="3" borderId="5" xfId="0" applyNumberFormat="1" applyFont="1" applyFill="1" applyBorder="1" applyAlignment="1">
      <alignment horizontal="right"/>
    </xf>
    <xf numFmtId="0" fontId="4" fillId="0" borderId="1" xfId="2" applyNumberFormat="1" applyFont="1" applyFill="1" applyBorder="1" applyAlignment="1">
      <alignment horizontal="right"/>
    </xf>
    <xf numFmtId="44" fontId="4" fillId="0" borderId="6" xfId="2" applyFont="1" applyFill="1" applyBorder="1" applyAlignment="1">
      <alignment horizontal="left"/>
    </xf>
    <xf numFmtId="44" fontId="4" fillId="0" borderId="3" xfId="2" applyFont="1" applyFill="1" applyBorder="1" applyAlignment="1">
      <alignment horizontal="left"/>
    </xf>
    <xf numFmtId="0" fontId="4" fillId="3" borderId="17" xfId="2" applyNumberFormat="1" applyFont="1" applyFill="1" applyBorder="1" applyAlignment="1">
      <alignment horizontal="left" wrapText="1"/>
    </xf>
    <xf numFmtId="0" fontId="4" fillId="3" borderId="16" xfId="1" applyNumberFormat="1" applyFont="1" applyFill="1" applyBorder="1" applyAlignment="1">
      <alignment horizontal="left" wrapText="1"/>
    </xf>
    <xf numFmtId="0" fontId="4" fillId="3" borderId="16" xfId="2" applyNumberFormat="1" applyFont="1" applyFill="1" applyBorder="1" applyAlignment="1">
      <alignment horizontal="left" wrapText="1"/>
    </xf>
    <xf numFmtId="0" fontId="4" fillId="0" borderId="9" xfId="2" applyNumberFormat="1" applyFont="1" applyFill="1" applyBorder="1"/>
    <xf numFmtId="0" fontId="4" fillId="0" borderId="13" xfId="2" applyNumberFormat="1" applyFont="1" applyFill="1" applyBorder="1" applyAlignment="1">
      <alignment horizontal="right"/>
    </xf>
    <xf numFmtId="0" fontId="4" fillId="0" borderId="14" xfId="2" applyNumberFormat="1" applyFont="1" applyFill="1" applyBorder="1" applyAlignment="1">
      <alignment horizontal="right"/>
    </xf>
    <xf numFmtId="0" fontId="4" fillId="3" borderId="1" xfId="2" applyNumberFormat="1" applyFont="1" applyFill="1" applyBorder="1"/>
    <xf numFmtId="0" fontId="4" fillId="0" borderId="19" xfId="2" applyNumberFormat="1" applyFont="1" applyFill="1" applyBorder="1" applyAlignment="1">
      <alignment horizontal="left"/>
    </xf>
    <xf numFmtId="44" fontId="4" fillId="0" borderId="18" xfId="2" applyFont="1" applyFill="1" applyBorder="1" applyAlignment="1">
      <alignment horizontal="left"/>
    </xf>
    <xf numFmtId="0" fontId="4" fillId="3" borderId="11" xfId="2" applyNumberFormat="1" applyFont="1" applyFill="1" applyBorder="1" applyAlignment="1">
      <alignment horizontal="left" wrapText="1"/>
    </xf>
    <xf numFmtId="0" fontId="4" fillId="3" borderId="11" xfId="1" applyNumberFormat="1" applyFont="1" applyFill="1" applyBorder="1" applyAlignment="1">
      <alignment horizontal="left" wrapText="1"/>
    </xf>
    <xf numFmtId="0" fontId="4" fillId="0" borderId="1" xfId="2" applyNumberFormat="1" applyFont="1" applyFill="1" applyBorder="1"/>
    <xf numFmtId="0" fontId="4" fillId="0" borderId="15" xfId="2" applyNumberFormat="1" applyFont="1" applyFill="1" applyBorder="1" applyAlignment="1">
      <alignment horizontal="left"/>
    </xf>
    <xf numFmtId="0" fontId="4" fillId="3" borderId="22" xfId="2" applyNumberFormat="1" applyFont="1" applyFill="1" applyBorder="1" applyAlignment="1">
      <alignment horizontal="left"/>
    </xf>
    <xf numFmtId="0" fontId="4" fillId="3" borderId="11" xfId="1" applyNumberFormat="1" applyFont="1" applyFill="1" applyBorder="1" applyAlignment="1">
      <alignment horizontal="left"/>
    </xf>
    <xf numFmtId="164" fontId="4" fillId="4" borderId="6" xfId="2" applyNumberFormat="1" applyFont="1" applyFill="1" applyBorder="1" applyAlignment="1">
      <alignment horizontal="left"/>
    </xf>
    <xf numFmtId="44" fontId="4" fillId="4" borderId="6" xfId="2" applyNumberFormat="1" applyFont="1" applyFill="1" applyBorder="1" applyAlignment="1">
      <alignment horizontal="left"/>
    </xf>
    <xf numFmtId="0" fontId="4" fillId="0" borderId="15" xfId="2" applyNumberFormat="1" applyFont="1" applyFill="1" applyBorder="1" applyAlignment="1">
      <alignment horizontal="left" wrapText="1"/>
    </xf>
    <xf numFmtId="0" fontId="4" fillId="3" borderId="22" xfId="2" applyNumberFormat="1" applyFont="1" applyFill="1" applyBorder="1" applyAlignment="1">
      <alignment horizontal="left" wrapText="1"/>
    </xf>
    <xf numFmtId="44" fontId="4" fillId="0" borderId="6" xfId="2" applyNumberFormat="1" applyFont="1" applyFill="1" applyBorder="1" applyAlignment="1">
      <alignment horizontal="left"/>
    </xf>
    <xf numFmtId="165" fontId="4" fillId="0" borderId="6" xfId="2" applyNumberFormat="1" applyFont="1" applyFill="1" applyBorder="1" applyAlignment="1">
      <alignment horizontal="left"/>
    </xf>
    <xf numFmtId="0" fontId="4" fillId="0" borderId="21" xfId="0" applyNumberFormat="1" applyFont="1" applyFill="1" applyBorder="1" applyAlignment="1">
      <alignment horizontal="right"/>
    </xf>
    <xf numFmtId="0" fontId="4" fillId="0" borderId="5" xfId="0" applyNumberFormat="1" applyFont="1" applyFill="1" applyBorder="1" applyAlignment="1">
      <alignment horizontal="right"/>
    </xf>
    <xf numFmtId="0" fontId="2" fillId="3" borderId="0" xfId="0" applyNumberFormat="1" applyFont="1" applyFill="1" applyBorder="1" applyAlignment="1">
      <alignment horizontal="right"/>
    </xf>
    <xf numFmtId="0" fontId="3" fillId="3" borderId="1" xfId="0" applyNumberFormat="1" applyFont="1" applyFill="1" applyBorder="1" applyAlignment="1">
      <alignment horizontal="center"/>
    </xf>
    <xf numFmtId="0" fontId="4" fillId="3" borderId="3" xfId="0" applyNumberFormat="1" applyFont="1" applyFill="1" applyBorder="1" applyAlignment="1">
      <alignment horizontal="center" wrapText="1"/>
    </xf>
    <xf numFmtId="0" fontId="4" fillId="4" borderId="8" xfId="0" applyNumberFormat="1" applyFont="1" applyFill="1" applyBorder="1" applyAlignment="1" applyProtection="1">
      <alignment horizontal="right"/>
      <protection locked="0"/>
    </xf>
    <xf numFmtId="0" fontId="4" fillId="4" borderId="2" xfId="0" applyNumberFormat="1" applyFont="1" applyFill="1" applyBorder="1" applyAlignment="1" applyProtection="1">
      <alignment horizontal="center" wrapText="1"/>
      <protection locked="0"/>
    </xf>
    <xf numFmtId="0" fontId="4" fillId="4" borderId="2" xfId="2" applyNumberFormat="1" applyFont="1" applyFill="1" applyBorder="1" applyAlignment="1" applyProtection="1">
      <alignment horizontal="center"/>
      <protection locked="0"/>
    </xf>
    <xf numFmtId="0" fontId="4" fillId="4" borderId="16" xfId="0" applyNumberFormat="1" applyFont="1" applyFill="1" applyBorder="1" applyAlignment="1" applyProtection="1">
      <alignment horizontal="center" wrapText="1"/>
      <protection locked="0"/>
    </xf>
    <xf numFmtId="0" fontId="4" fillId="4" borderId="11" xfId="2" applyNumberFormat="1" applyFont="1" applyFill="1" applyBorder="1" applyAlignment="1" applyProtection="1">
      <alignment horizontal="center" wrapText="1"/>
      <protection locked="0"/>
    </xf>
    <xf numFmtId="0" fontId="4" fillId="4" borderId="11" xfId="1" applyNumberFormat="1" applyFont="1" applyFill="1" applyBorder="1" applyAlignment="1" applyProtection="1">
      <alignment horizontal="center"/>
      <protection locked="0"/>
    </xf>
    <xf numFmtId="0" fontId="4" fillId="4" borderId="8" xfId="0" applyNumberFormat="1" applyFont="1" applyFill="1" applyBorder="1" applyAlignment="1" applyProtection="1">
      <alignment horizontal="right" wrapText="1"/>
      <protection locked="0"/>
    </xf>
    <xf numFmtId="0" fontId="4" fillId="4" borderId="11" xfId="2" applyNumberFormat="1" applyFont="1" applyFill="1" applyBorder="1" applyAlignment="1" applyProtection="1">
      <alignment horizontal="center"/>
      <protection locked="0"/>
    </xf>
    <xf numFmtId="0" fontId="4" fillId="4" borderId="23" xfId="2" applyNumberFormat="1" applyFont="1" applyFill="1" applyBorder="1" applyAlignment="1" applyProtection="1">
      <alignment horizontal="center"/>
      <protection locked="0"/>
    </xf>
    <xf numFmtId="0" fontId="4" fillId="4" borderId="2" xfId="0" applyNumberFormat="1" applyFont="1" applyFill="1" applyBorder="1" applyAlignment="1" applyProtection="1">
      <alignment horizontal="center" wrapText="1"/>
      <protection locked="0"/>
    </xf>
    <xf numFmtId="0" fontId="4" fillId="4" borderId="8" xfId="0" applyNumberFormat="1" applyFont="1" applyFill="1" applyBorder="1" applyAlignment="1" applyProtection="1">
      <alignment horizontal="right"/>
    </xf>
    <xf numFmtId="0" fontId="4" fillId="4" borderId="2" xfId="2" applyNumberFormat="1" applyFont="1" applyFill="1" applyBorder="1" applyAlignment="1" applyProtection="1">
      <alignment horizontal="center"/>
    </xf>
    <xf numFmtId="0" fontId="4" fillId="4" borderId="2" xfId="1" applyNumberFormat="1" applyFont="1" applyFill="1" applyBorder="1" applyAlignment="1" applyProtection="1">
      <alignment horizontal="center" wrapText="1"/>
    </xf>
    <xf numFmtId="0" fontId="4" fillId="4" borderId="8" xfId="0" applyNumberFormat="1" applyFont="1" applyFill="1" applyBorder="1" applyAlignment="1" applyProtection="1">
      <alignment horizontal="right" wrapText="1"/>
    </xf>
    <xf numFmtId="164" fontId="4" fillId="0" borderId="0" xfId="2" applyNumberFormat="1" applyFont="1" applyFill="1" applyBorder="1" applyAlignment="1">
      <alignment horizontal="left"/>
    </xf>
    <xf numFmtId="44" fontId="4" fillId="0" borderId="0" xfId="2" applyNumberFormat="1" applyFont="1" applyFill="1" applyBorder="1" applyAlignment="1">
      <alignment horizontal="left"/>
    </xf>
    <xf numFmtId="0" fontId="4" fillId="0" borderId="0" xfId="2" applyNumberFormat="1" applyFont="1" applyFill="1" applyBorder="1" applyAlignment="1">
      <alignment horizontal="left" wrapText="1"/>
    </xf>
    <xf numFmtId="0" fontId="2" fillId="0" borderId="14" xfId="2" applyNumberFormat="1" applyFont="1" applyFill="1" applyBorder="1" applyAlignment="1">
      <alignment horizontal="right"/>
    </xf>
    <xf numFmtId="164" fontId="2" fillId="2" borderId="3" xfId="2" applyNumberFormat="1" applyFont="1" applyFill="1" applyBorder="1" applyAlignment="1">
      <alignment horizontal="left"/>
    </xf>
    <xf numFmtId="164" fontId="2" fillId="2" borderId="25" xfId="2" applyNumberFormat="1" applyFont="1" applyFill="1" applyBorder="1" applyAlignment="1">
      <alignment horizontal="center"/>
    </xf>
    <xf numFmtId="0" fontId="2" fillId="2" borderId="26" xfId="1" applyNumberFormat="1" applyFont="1" applyFill="1" applyBorder="1" applyAlignment="1">
      <alignment horizontal="center"/>
    </xf>
    <xf numFmtId="0" fontId="4" fillId="4" borderId="24" xfId="0" applyNumberFormat="1" applyFont="1" applyFill="1" applyBorder="1" applyAlignment="1">
      <alignment horizontal="center" wrapText="1"/>
    </xf>
    <xf numFmtId="164" fontId="4" fillId="3" borderId="24" xfId="2" applyNumberFormat="1" applyFont="1" applyFill="1" applyBorder="1" applyAlignment="1">
      <alignment horizontal="left"/>
    </xf>
    <xf numFmtId="164" fontId="4" fillId="3" borderId="16" xfId="2" applyNumberFormat="1" applyFont="1" applyFill="1" applyBorder="1"/>
    <xf numFmtId="44" fontId="4" fillId="0" borderId="9" xfId="2" applyNumberFormat="1" applyFont="1" applyFill="1" applyBorder="1" applyAlignment="1">
      <alignment horizontal="left"/>
    </xf>
    <xf numFmtId="164" fontId="4" fillId="0" borderId="0" xfId="1" applyNumberFormat="1" applyFont="1" applyFill="1" applyBorder="1" applyAlignment="1">
      <alignment horizontal="left"/>
    </xf>
    <xf numFmtId="164" fontId="4" fillId="0" borderId="27" xfId="1" applyNumberFormat="1" applyFont="1" applyFill="1" applyBorder="1" applyAlignment="1">
      <alignment horizontal="left"/>
    </xf>
    <xf numFmtId="164" fontId="2" fillId="2" borderId="28" xfId="2" applyNumberFormat="1" applyFont="1" applyFill="1" applyBorder="1" applyAlignment="1">
      <alignment horizontal="left"/>
    </xf>
    <xf numFmtId="0" fontId="4" fillId="4" borderId="16" xfId="2" applyNumberFormat="1" applyFont="1" applyFill="1" applyBorder="1" applyAlignment="1">
      <alignment horizontal="center"/>
    </xf>
    <xf numFmtId="164" fontId="4" fillId="2" borderId="31" xfId="2" applyNumberFormat="1" applyFont="1" applyFill="1" applyBorder="1"/>
    <xf numFmtId="0" fontId="9" fillId="0" borderId="0" xfId="0" applyFont="1" applyAlignment="1">
      <alignment vertical="center"/>
    </xf>
    <xf numFmtId="0" fontId="0" fillId="0" borderId="0" xfId="0" applyAlignment="1">
      <alignment horizontal="left"/>
    </xf>
    <xf numFmtId="0" fontId="11" fillId="0" borderId="0" xfId="0" applyFont="1" applyAlignment="1">
      <alignment horizontal="left"/>
    </xf>
    <xf numFmtId="0" fontId="0" fillId="0" borderId="0" xfId="0"/>
    <xf numFmtId="0" fontId="3" fillId="3" borderId="0" xfId="0" applyNumberFormat="1" applyFont="1" applyFill="1" applyBorder="1" applyAlignment="1">
      <alignment horizontal="center"/>
    </xf>
    <xf numFmtId="0" fontId="4" fillId="4" borderId="3" xfId="0" applyNumberFormat="1" applyFont="1" applyFill="1" applyBorder="1" applyAlignment="1">
      <alignment horizontal="center" wrapText="1"/>
    </xf>
    <xf numFmtId="0" fontId="4" fillId="3" borderId="5" xfId="2" applyNumberFormat="1" applyFont="1" applyFill="1" applyBorder="1" applyAlignment="1">
      <alignment horizontal="center"/>
    </xf>
    <xf numFmtId="0" fontId="4" fillId="3" borderId="8" xfId="2" applyNumberFormat="1" applyFont="1" applyFill="1" applyBorder="1" applyAlignment="1">
      <alignment horizontal="center"/>
    </xf>
    <xf numFmtId="0" fontId="4" fillId="0" borderId="0" xfId="2" applyNumberFormat="1" applyFont="1" applyFill="1" applyBorder="1" applyAlignment="1">
      <alignment horizontal="right"/>
    </xf>
    <xf numFmtId="0" fontId="4" fillId="0" borderId="1" xfId="0" applyNumberFormat="1" applyFont="1" applyFill="1" applyBorder="1" applyAlignment="1"/>
    <xf numFmtId="0" fontId="4" fillId="3" borderId="2" xfId="2" applyNumberFormat="1" applyFont="1" applyFill="1" applyBorder="1" applyAlignment="1">
      <alignment horizontal="center"/>
    </xf>
    <xf numFmtId="0" fontId="4" fillId="3" borderId="2" xfId="1" applyNumberFormat="1" applyFont="1" applyFill="1" applyBorder="1" applyAlignment="1">
      <alignment horizontal="center"/>
    </xf>
    <xf numFmtId="0" fontId="4" fillId="3" borderId="4" xfId="2" applyNumberFormat="1" applyFont="1" applyFill="1" applyBorder="1" applyAlignment="1">
      <alignment horizontal="center"/>
    </xf>
    <xf numFmtId="0" fontId="4" fillId="3" borderId="10" xfId="2" applyNumberFormat="1" applyFont="1" applyFill="1" applyBorder="1" applyAlignment="1">
      <alignment horizontal="center"/>
    </xf>
    <xf numFmtId="0" fontId="4" fillId="3" borderId="7" xfId="1" applyNumberFormat="1" applyFont="1" applyFill="1" applyBorder="1" applyAlignment="1">
      <alignment horizontal="center"/>
    </xf>
    <xf numFmtId="0" fontId="4" fillId="3" borderId="10" xfId="1" applyNumberFormat="1" applyFont="1" applyFill="1" applyBorder="1" applyAlignment="1">
      <alignment horizontal="center"/>
    </xf>
    <xf numFmtId="0" fontId="4" fillId="3" borderId="1" xfId="2" applyNumberFormat="1" applyFont="1" applyFill="1" applyBorder="1" applyAlignment="1">
      <alignment horizontal="center"/>
    </xf>
    <xf numFmtId="0" fontId="4" fillId="3" borderId="8" xfId="1" applyNumberFormat="1" applyFont="1" applyFill="1" applyBorder="1" applyAlignment="1">
      <alignment horizontal="center"/>
    </xf>
    <xf numFmtId="0" fontId="4" fillId="3" borderId="7" xfId="2" applyNumberFormat="1" applyFont="1" applyFill="1" applyBorder="1" applyAlignment="1">
      <alignment horizontal="center"/>
    </xf>
    <xf numFmtId="0" fontId="4" fillId="3" borderId="1" xfId="2" applyNumberFormat="1" applyFont="1" applyFill="1" applyBorder="1" applyAlignment="1">
      <alignment horizontal="right"/>
    </xf>
    <xf numFmtId="0" fontId="4" fillId="3" borderId="2" xfId="1" applyNumberFormat="1" applyFont="1" applyFill="1" applyBorder="1" applyAlignment="1">
      <alignment horizontal="right"/>
    </xf>
    <xf numFmtId="0" fontId="4" fillId="0" borderId="0" xfId="2" applyNumberFormat="1" applyFont="1" applyFill="1" applyBorder="1"/>
    <xf numFmtId="0" fontId="4" fillId="0" borderId="0" xfId="1" applyNumberFormat="1" applyFont="1" applyFill="1" applyBorder="1"/>
    <xf numFmtId="44" fontId="3" fillId="3" borderId="0" xfId="2" applyFont="1" applyFill="1" applyBorder="1" applyAlignment="1">
      <alignment horizontal="left" vertical="top"/>
    </xf>
    <xf numFmtId="44" fontId="5" fillId="3" borderId="0" xfId="2" applyFont="1" applyFill="1" applyBorder="1" applyAlignment="1">
      <alignment horizontal="left" vertical="top"/>
    </xf>
    <xf numFmtId="0" fontId="5" fillId="3" borderId="0" xfId="0" applyNumberFormat="1" applyFont="1" applyFill="1" applyBorder="1" applyAlignment="1">
      <alignment horizontal="center"/>
    </xf>
    <xf numFmtId="44" fontId="4" fillId="3" borderId="6" xfId="2" applyFont="1" applyFill="1" applyBorder="1" applyAlignment="1">
      <alignment horizontal="left"/>
    </xf>
    <xf numFmtId="44" fontId="4" fillId="3" borderId="3" xfId="2" applyFont="1" applyFill="1" applyBorder="1" applyAlignment="1">
      <alignment horizontal="left"/>
    </xf>
    <xf numFmtId="14" fontId="4" fillId="3" borderId="2" xfId="0" applyNumberFormat="1" applyFont="1" applyFill="1" applyBorder="1" applyAlignment="1">
      <alignment horizontal="left"/>
    </xf>
    <xf numFmtId="164" fontId="4" fillId="3" borderId="3" xfId="2" applyNumberFormat="1" applyFont="1" applyFill="1" applyBorder="1" applyAlignment="1">
      <alignment horizontal="left"/>
    </xf>
    <xf numFmtId="44" fontId="4" fillId="3" borderId="6" xfId="2" applyNumberFormat="1" applyFont="1" applyFill="1" applyBorder="1" applyAlignment="1">
      <alignment horizontal="left"/>
    </xf>
    <xf numFmtId="44" fontId="4" fillId="3" borderId="3" xfId="2" applyNumberFormat="1" applyFont="1" applyFill="1" applyBorder="1" applyAlignment="1">
      <alignment horizontal="left"/>
    </xf>
    <xf numFmtId="165" fontId="4" fillId="3" borderId="3" xfId="2" applyNumberFormat="1" applyFont="1" applyFill="1" applyBorder="1" applyAlignment="1">
      <alignment horizontal="left"/>
    </xf>
    <xf numFmtId="0" fontId="2" fillId="3" borderId="0" xfId="0" applyNumberFormat="1" applyFont="1" applyFill="1" applyBorder="1" applyAlignment="1">
      <alignment horizontal="right" vertical="top"/>
    </xf>
    <xf numFmtId="0" fontId="5" fillId="3" borderId="0" xfId="0" applyNumberFormat="1" applyFont="1" applyFill="1" applyBorder="1" applyAlignment="1">
      <alignment horizontal="right" vertical="top"/>
    </xf>
    <xf numFmtId="0" fontId="4" fillId="0" borderId="0" xfId="0" applyNumberFormat="1" applyFont="1" applyFill="1" applyBorder="1" applyAlignment="1"/>
    <xf numFmtId="0" fontId="4" fillId="0" borderId="0" xfId="0" applyNumberFormat="1" applyFont="1" applyFill="1" applyBorder="1" applyAlignment="1">
      <alignment horizontal="right" indent="15"/>
    </xf>
    <xf numFmtId="0" fontId="0" fillId="0" borderId="0" xfId="0" applyNumberFormat="1" applyFill="1" applyBorder="1"/>
    <xf numFmtId="0" fontId="4" fillId="0" borderId="0" xfId="0" applyNumberFormat="1" applyFont="1" applyFill="1" applyBorder="1" applyAlignment="1">
      <alignment wrapText="1"/>
    </xf>
    <xf numFmtId="0" fontId="1" fillId="0" borderId="0" xfId="2" applyNumberFormat="1" applyFont="1" applyFill="1" applyBorder="1"/>
    <xf numFmtId="0" fontId="4" fillId="3" borderId="2" xfId="2" applyNumberFormat="1" applyFont="1" applyFill="1" applyBorder="1"/>
    <xf numFmtId="0" fontId="4" fillId="0" borderId="2" xfId="2" applyNumberFormat="1" applyFont="1" applyFill="1" applyBorder="1"/>
    <xf numFmtId="0" fontId="4" fillId="3" borderId="21" xfId="0" applyNumberFormat="1" applyFont="1" applyFill="1" applyBorder="1" applyAlignment="1">
      <alignment horizontal="right"/>
    </xf>
    <xf numFmtId="0" fontId="4" fillId="3" borderId="5" xfId="0" applyNumberFormat="1" applyFont="1" applyFill="1" applyBorder="1" applyAlignment="1">
      <alignment horizontal="right"/>
    </xf>
    <xf numFmtId="0" fontId="4" fillId="0" borderId="1" xfId="2" applyNumberFormat="1" applyFont="1" applyFill="1" applyBorder="1" applyAlignment="1">
      <alignment horizontal="right"/>
    </xf>
    <xf numFmtId="44" fontId="4" fillId="0" borderId="6" xfId="2" applyFont="1" applyFill="1" applyBorder="1" applyAlignment="1">
      <alignment horizontal="left"/>
    </xf>
    <xf numFmtId="44" fontId="4" fillId="0" borderId="3" xfId="2" applyFont="1" applyFill="1" applyBorder="1" applyAlignment="1">
      <alignment horizontal="left"/>
    </xf>
    <xf numFmtId="0" fontId="4" fillId="3" borderId="17" xfId="2" applyNumberFormat="1" applyFont="1" applyFill="1" applyBorder="1" applyAlignment="1">
      <alignment horizontal="left" wrapText="1"/>
    </xf>
    <xf numFmtId="0" fontId="4" fillId="3" borderId="16" xfId="1" applyNumberFormat="1" applyFont="1" applyFill="1" applyBorder="1" applyAlignment="1">
      <alignment horizontal="left" wrapText="1"/>
    </xf>
    <xf numFmtId="0" fontId="4" fillId="3" borderId="16" xfId="2" applyNumberFormat="1" applyFont="1" applyFill="1" applyBorder="1" applyAlignment="1">
      <alignment horizontal="left" wrapText="1"/>
    </xf>
    <xf numFmtId="0" fontId="4" fillId="0" borderId="9" xfId="2" applyNumberFormat="1" applyFont="1" applyFill="1" applyBorder="1"/>
    <xf numFmtId="0" fontId="4" fillId="0" borderId="13" xfId="2" applyNumberFormat="1" applyFont="1" applyFill="1" applyBorder="1" applyAlignment="1">
      <alignment horizontal="right"/>
    </xf>
    <xf numFmtId="0" fontId="4" fillId="0" borderId="14" xfId="2" applyNumberFormat="1" applyFont="1" applyFill="1" applyBorder="1" applyAlignment="1">
      <alignment horizontal="right"/>
    </xf>
    <xf numFmtId="0" fontId="4" fillId="3" borderId="1" xfId="2" applyNumberFormat="1" applyFont="1" applyFill="1" applyBorder="1"/>
    <xf numFmtId="0" fontId="4" fillId="0" borderId="19" xfId="2" applyNumberFormat="1" applyFont="1" applyFill="1" applyBorder="1" applyAlignment="1">
      <alignment horizontal="left"/>
    </xf>
    <xf numFmtId="44" fontId="4" fillId="0" borderId="18" xfId="2" applyFont="1" applyFill="1" applyBorder="1" applyAlignment="1">
      <alignment horizontal="left"/>
    </xf>
    <xf numFmtId="0" fontId="4" fillId="3" borderId="11" xfId="2" applyNumberFormat="1" applyFont="1" applyFill="1" applyBorder="1" applyAlignment="1">
      <alignment horizontal="left" wrapText="1"/>
    </xf>
    <xf numFmtId="0" fontId="4" fillId="3" borderId="11" xfId="1" applyNumberFormat="1" applyFont="1" applyFill="1" applyBorder="1" applyAlignment="1">
      <alignment horizontal="left" wrapText="1"/>
    </xf>
    <xf numFmtId="0" fontId="4" fillId="0" borderId="1" xfId="2" applyNumberFormat="1" applyFont="1" applyFill="1" applyBorder="1"/>
    <xf numFmtId="0" fontId="4" fillId="0" borderId="15" xfId="2" applyNumberFormat="1" applyFont="1" applyFill="1" applyBorder="1" applyAlignment="1">
      <alignment horizontal="left"/>
    </xf>
    <xf numFmtId="0" fontId="4" fillId="3" borderId="22" xfId="2" applyNumberFormat="1" applyFont="1" applyFill="1" applyBorder="1" applyAlignment="1">
      <alignment horizontal="left"/>
    </xf>
    <xf numFmtId="0" fontId="4" fillId="3" borderId="11" xfId="1" applyNumberFormat="1" applyFont="1" applyFill="1" applyBorder="1" applyAlignment="1">
      <alignment horizontal="left"/>
    </xf>
    <xf numFmtId="164" fontId="4" fillId="4" borderId="6" xfId="2" applyNumberFormat="1" applyFont="1" applyFill="1" applyBorder="1" applyAlignment="1">
      <alignment horizontal="left"/>
    </xf>
    <xf numFmtId="44" fontId="4" fillId="4" borderId="6" xfId="2" applyNumberFormat="1" applyFont="1" applyFill="1" applyBorder="1" applyAlignment="1">
      <alignment horizontal="left"/>
    </xf>
    <xf numFmtId="0" fontId="4" fillId="0" borderId="15" xfId="2" applyNumberFormat="1" applyFont="1" applyFill="1" applyBorder="1" applyAlignment="1">
      <alignment horizontal="left" wrapText="1"/>
    </xf>
    <xf numFmtId="0" fontId="4" fillId="3" borderId="22" xfId="2" applyNumberFormat="1" applyFont="1" applyFill="1" applyBorder="1" applyAlignment="1">
      <alignment horizontal="left" wrapText="1"/>
    </xf>
    <xf numFmtId="44" fontId="4" fillId="0" borderId="6" xfId="2" applyNumberFormat="1" applyFont="1" applyFill="1" applyBorder="1" applyAlignment="1">
      <alignment horizontal="left"/>
    </xf>
    <xf numFmtId="165" fontId="4" fillId="0" borderId="6" xfId="2" applyNumberFormat="1" applyFont="1" applyFill="1" applyBorder="1" applyAlignment="1">
      <alignment horizontal="left"/>
    </xf>
    <xf numFmtId="0" fontId="4" fillId="0" borderId="21" xfId="0" applyNumberFormat="1" applyFont="1" applyFill="1" applyBorder="1" applyAlignment="1">
      <alignment horizontal="right"/>
    </xf>
    <xf numFmtId="0" fontId="4" fillId="0" borderId="5" xfId="0" applyNumberFormat="1" applyFont="1" applyFill="1" applyBorder="1" applyAlignment="1">
      <alignment horizontal="right"/>
    </xf>
    <xf numFmtId="0" fontId="2" fillId="3" borderId="0" xfId="0" applyNumberFormat="1" applyFont="1" applyFill="1" applyBorder="1" applyAlignment="1">
      <alignment horizontal="right"/>
    </xf>
    <xf numFmtId="0" fontId="3" fillId="3" borderId="1" xfId="0" applyNumberFormat="1" applyFont="1" applyFill="1" applyBorder="1" applyAlignment="1">
      <alignment horizontal="center"/>
    </xf>
    <xf numFmtId="0" fontId="4" fillId="3" borderId="3" xfId="0" applyNumberFormat="1" applyFont="1" applyFill="1" applyBorder="1" applyAlignment="1">
      <alignment horizontal="center" wrapText="1"/>
    </xf>
    <xf numFmtId="0" fontId="4" fillId="4" borderId="8" xfId="0" applyNumberFormat="1" applyFont="1" applyFill="1" applyBorder="1" applyAlignment="1" applyProtection="1">
      <alignment horizontal="right"/>
      <protection locked="0"/>
    </xf>
    <xf numFmtId="0" fontId="4" fillId="4" borderId="2" xfId="0" applyNumberFormat="1" applyFont="1" applyFill="1" applyBorder="1" applyAlignment="1" applyProtection="1">
      <alignment horizontal="center" wrapText="1"/>
      <protection locked="0"/>
    </xf>
    <xf numFmtId="0" fontId="4" fillId="4" borderId="2" xfId="2" applyNumberFormat="1" applyFont="1" applyFill="1" applyBorder="1" applyAlignment="1" applyProtection="1">
      <alignment horizontal="center"/>
      <protection locked="0"/>
    </xf>
    <xf numFmtId="0" fontId="4" fillId="4" borderId="16" xfId="0" applyNumberFormat="1" applyFont="1" applyFill="1" applyBorder="1" applyAlignment="1" applyProtection="1">
      <alignment horizontal="center" wrapText="1"/>
      <protection locked="0"/>
    </xf>
    <xf numFmtId="0" fontId="4" fillId="4" borderId="11" xfId="2" applyNumberFormat="1" applyFont="1" applyFill="1" applyBorder="1" applyAlignment="1" applyProtection="1">
      <alignment horizontal="center" wrapText="1"/>
      <protection locked="0"/>
    </xf>
    <xf numFmtId="0" fontId="4" fillId="4" borderId="11" xfId="1" applyNumberFormat="1" applyFont="1" applyFill="1" applyBorder="1" applyAlignment="1" applyProtection="1">
      <alignment horizontal="center"/>
      <protection locked="0"/>
    </xf>
    <xf numFmtId="0" fontId="4" fillId="4" borderId="8" xfId="0" applyNumberFormat="1" applyFont="1" applyFill="1" applyBorder="1" applyAlignment="1" applyProtection="1">
      <alignment horizontal="right" wrapText="1"/>
      <protection locked="0"/>
    </xf>
    <xf numFmtId="0" fontId="4" fillId="4" borderId="11" xfId="2" applyNumberFormat="1" applyFont="1" applyFill="1" applyBorder="1" applyAlignment="1" applyProtection="1">
      <alignment horizontal="center"/>
      <protection locked="0"/>
    </xf>
    <xf numFmtId="0" fontId="4" fillId="4" borderId="8" xfId="0" applyNumberFormat="1" applyFont="1" applyFill="1" applyBorder="1" applyAlignment="1" applyProtection="1">
      <alignment horizontal="right"/>
    </xf>
    <xf numFmtId="0" fontId="4" fillId="4" borderId="2" xfId="2" applyNumberFormat="1" applyFont="1" applyFill="1" applyBorder="1" applyAlignment="1" applyProtection="1">
      <alignment horizontal="center"/>
    </xf>
    <xf numFmtId="0" fontId="4" fillId="4" borderId="2" xfId="1" applyNumberFormat="1" applyFont="1" applyFill="1" applyBorder="1" applyAlignment="1" applyProtection="1">
      <alignment horizontal="center" wrapText="1"/>
    </xf>
    <xf numFmtId="0" fontId="4" fillId="4" borderId="8" xfId="0" applyNumberFormat="1" applyFont="1" applyFill="1" applyBorder="1" applyAlignment="1" applyProtection="1">
      <alignment horizontal="right" wrapText="1"/>
    </xf>
    <xf numFmtId="164" fontId="4" fillId="0" borderId="0" xfId="2" applyNumberFormat="1" applyFont="1" applyFill="1" applyBorder="1" applyAlignment="1">
      <alignment horizontal="left"/>
    </xf>
    <xf numFmtId="44" fontId="4" fillId="0" borderId="0" xfId="2" applyNumberFormat="1" applyFont="1" applyFill="1" applyBorder="1" applyAlignment="1">
      <alignment horizontal="left"/>
    </xf>
    <xf numFmtId="0" fontId="4" fillId="0" borderId="0" xfId="2" applyNumberFormat="1" applyFont="1" applyFill="1" applyBorder="1" applyAlignment="1">
      <alignment horizontal="left" wrapText="1"/>
    </xf>
    <xf numFmtId="0" fontId="2" fillId="0" borderId="14" xfId="2" applyNumberFormat="1" applyFont="1" applyFill="1" applyBorder="1" applyAlignment="1">
      <alignment horizontal="right"/>
    </xf>
    <xf numFmtId="164" fontId="2" fillId="2" borderId="3" xfId="2" applyNumberFormat="1" applyFont="1" applyFill="1" applyBorder="1" applyAlignment="1">
      <alignment horizontal="left"/>
    </xf>
    <xf numFmtId="164" fontId="2" fillId="2" borderId="25" xfId="2" applyNumberFormat="1" applyFont="1" applyFill="1" applyBorder="1" applyAlignment="1">
      <alignment horizontal="center"/>
    </xf>
    <xf numFmtId="0" fontId="2" fillId="2" borderId="26" xfId="1" applyNumberFormat="1" applyFont="1" applyFill="1" applyBorder="1" applyAlignment="1">
      <alignment horizontal="center"/>
    </xf>
    <xf numFmtId="0" fontId="4" fillId="4" borderId="24" xfId="0" applyNumberFormat="1" applyFont="1" applyFill="1" applyBorder="1" applyAlignment="1">
      <alignment horizontal="center" wrapText="1"/>
    </xf>
    <xf numFmtId="164" fontId="4" fillId="3" borderId="24" xfId="2" applyNumberFormat="1" applyFont="1" applyFill="1" applyBorder="1" applyAlignment="1">
      <alignment horizontal="left"/>
    </xf>
    <xf numFmtId="164" fontId="4" fillId="3" borderId="16" xfId="2" applyNumberFormat="1" applyFont="1" applyFill="1" applyBorder="1"/>
    <xf numFmtId="44" fontId="4" fillId="0" borderId="9" xfId="2" applyNumberFormat="1" applyFont="1" applyFill="1" applyBorder="1" applyAlignment="1">
      <alignment horizontal="left"/>
    </xf>
    <xf numFmtId="164" fontId="4" fillId="0" borderId="0" xfId="1" applyNumberFormat="1" applyFont="1" applyFill="1" applyBorder="1" applyAlignment="1">
      <alignment horizontal="left"/>
    </xf>
    <xf numFmtId="164" fontId="4" fillId="0" borderId="27" xfId="1" applyNumberFormat="1" applyFont="1" applyFill="1" applyBorder="1" applyAlignment="1">
      <alignment horizontal="left"/>
    </xf>
    <xf numFmtId="164" fontId="2" fillId="2" borderId="28" xfId="2" applyNumberFormat="1" applyFont="1" applyFill="1" applyBorder="1" applyAlignment="1">
      <alignment horizontal="left"/>
    </xf>
    <xf numFmtId="0" fontId="4" fillId="4" borderId="16" xfId="2" applyNumberFormat="1" applyFont="1" applyFill="1" applyBorder="1" applyAlignment="1">
      <alignment horizontal="center"/>
    </xf>
    <xf numFmtId="164" fontId="4" fillId="2" borderId="31" xfId="2" applyNumberFormat="1" applyFont="1" applyFill="1" applyBorder="1"/>
    <xf numFmtId="0" fontId="2" fillId="0" borderId="0" xfId="2" applyNumberFormat="1" applyFont="1" applyFill="1" applyBorder="1" applyAlignment="1">
      <alignment horizontal="right"/>
    </xf>
    <xf numFmtId="164" fontId="2" fillId="0" borderId="0" xfId="2" applyNumberFormat="1" applyFont="1" applyFill="1" applyBorder="1" applyAlignment="1">
      <alignment horizontal="left"/>
    </xf>
    <xf numFmtId="164" fontId="2" fillId="0" borderId="0" xfId="2" applyNumberFormat="1" applyFont="1" applyFill="1" applyBorder="1" applyAlignment="1">
      <alignment horizontal="center"/>
    </xf>
    <xf numFmtId="164" fontId="4" fillId="5" borderId="11" xfId="2" applyNumberFormat="1" applyFont="1" applyFill="1" applyBorder="1" applyAlignment="1">
      <alignment horizontal="center" vertical="center"/>
    </xf>
    <xf numFmtId="164" fontId="4" fillId="5" borderId="11" xfId="2" applyNumberFormat="1" applyFont="1" applyFill="1" applyBorder="1" applyAlignment="1">
      <alignment horizontal="center"/>
    </xf>
    <xf numFmtId="0" fontId="4" fillId="4" borderId="2" xfId="2" applyNumberFormat="1" applyFont="1" applyFill="1" applyBorder="1" applyAlignment="1" applyProtection="1">
      <alignment horizontal="center" wrapText="1"/>
    </xf>
    <xf numFmtId="0" fontId="15" fillId="0" borderId="0" xfId="0" applyFont="1" applyAlignment="1">
      <alignment horizontal="left"/>
    </xf>
    <xf numFmtId="0" fontId="11" fillId="0" borderId="0" xfId="0" applyFont="1" applyAlignment="1">
      <alignment horizontal="left" wrapText="1"/>
    </xf>
    <xf numFmtId="164" fontId="3" fillId="0" borderId="33" xfId="2" applyNumberFormat="1" applyFont="1" applyFill="1" applyBorder="1" applyAlignment="1">
      <alignment horizontal="left"/>
    </xf>
    <xf numFmtId="164" fontId="4" fillId="0" borderId="33" xfId="2" applyNumberFormat="1" applyFont="1" applyFill="1" applyBorder="1" applyAlignment="1">
      <alignment horizontal="right"/>
    </xf>
    <xf numFmtId="0" fontId="0" fillId="0" borderId="33" xfId="0" applyFill="1" applyBorder="1"/>
    <xf numFmtId="164" fontId="4" fillId="0" borderId="33" xfId="2" applyNumberFormat="1" applyFont="1" applyFill="1" applyBorder="1" applyAlignment="1">
      <alignment horizontal="right" wrapText="1"/>
    </xf>
    <xf numFmtId="0" fontId="4" fillId="0" borderId="33" xfId="0" applyNumberFormat="1" applyFont="1" applyFill="1" applyBorder="1" applyAlignment="1">
      <alignment vertical="center"/>
    </xf>
    <xf numFmtId="0" fontId="16" fillId="0" borderId="0" xfId="0" applyFont="1" applyAlignment="1" applyProtection="1">
      <alignment horizontal="left"/>
    </xf>
    <xf numFmtId="0" fontId="11" fillId="0" borderId="0" xfId="0" quotePrefix="1" applyFont="1" applyFill="1" applyBorder="1" applyAlignment="1">
      <alignment horizontal="left" wrapText="1"/>
    </xf>
    <xf numFmtId="0" fontId="4" fillId="3" borderId="21" xfId="0" applyNumberFormat="1" applyFont="1" applyFill="1" applyBorder="1" applyAlignment="1">
      <alignment horizontal="right"/>
    </xf>
    <xf numFmtId="0" fontId="3" fillId="3" borderId="1" xfId="0" applyNumberFormat="1" applyFont="1" applyFill="1" applyBorder="1" applyAlignment="1">
      <alignment horizontal="left"/>
    </xf>
    <xf numFmtId="0" fontId="18" fillId="3" borderId="1" xfId="0" applyNumberFormat="1" applyFont="1" applyFill="1" applyBorder="1" applyAlignment="1">
      <alignment horizontal="left"/>
    </xf>
    <xf numFmtId="0" fontId="11" fillId="0" borderId="0" xfId="0" quotePrefix="1" applyFont="1" applyFill="1" applyBorder="1" applyAlignment="1">
      <alignment horizontal="left" wrapText="1"/>
    </xf>
    <xf numFmtId="0" fontId="11" fillId="0" borderId="0" xfId="0" applyFont="1" applyAlignment="1">
      <alignment horizontal="left" wrapText="1"/>
    </xf>
    <xf numFmtId="0" fontId="15" fillId="0" borderId="0" xfId="0" applyFont="1" applyAlignment="1">
      <alignment horizontal="left" wrapText="1"/>
    </xf>
    <xf numFmtId="0" fontId="11" fillId="0" borderId="0" xfId="0" quotePrefix="1" applyFont="1" applyAlignment="1">
      <alignment horizontal="left" wrapText="1"/>
    </xf>
    <xf numFmtId="0" fontId="12" fillId="0" borderId="0" xfId="0" applyFont="1" applyAlignment="1">
      <alignment horizontal="left"/>
    </xf>
    <xf numFmtId="0" fontId="12" fillId="0" borderId="0" xfId="0" applyFont="1" applyAlignment="1"/>
    <xf numFmtId="0" fontId="17" fillId="0" borderId="0" xfId="0" applyFont="1" applyAlignment="1">
      <alignment horizontal="left"/>
    </xf>
    <xf numFmtId="0" fontId="11" fillId="0" borderId="0" xfId="0" applyFont="1" applyAlignment="1">
      <alignment horizontal="left"/>
    </xf>
    <xf numFmtId="0" fontId="0" fillId="0" borderId="0" xfId="0" applyAlignment="1">
      <alignment horizontal="left" vertical="center" wrapText="1" indent="5"/>
    </xf>
    <xf numFmtId="0" fontId="9" fillId="0" borderId="0" xfId="0" applyFont="1" applyAlignment="1">
      <alignment vertical="center"/>
    </xf>
    <xf numFmtId="0" fontId="0" fillId="0" borderId="0" xfId="0" applyAlignment="1">
      <alignment wrapText="1"/>
    </xf>
    <xf numFmtId="0" fontId="15" fillId="0" borderId="0" xfId="0" applyFont="1" applyAlignment="1">
      <alignment horizontal="left"/>
    </xf>
    <xf numFmtId="0" fontId="11" fillId="0" borderId="0" xfId="0" applyFont="1" applyAlignment="1">
      <alignment horizontal="left" wrapText="1" indent="5"/>
    </xf>
    <xf numFmtId="0" fontId="0" fillId="0" borderId="0" xfId="0" applyAlignment="1">
      <alignment vertical="center" wrapText="1"/>
    </xf>
    <xf numFmtId="0" fontId="11" fillId="0" borderId="0" xfId="0" applyFont="1" applyFill="1" applyBorder="1" applyAlignment="1">
      <alignment horizontal="left" wrapText="1"/>
    </xf>
    <xf numFmtId="0" fontId="3" fillId="3" borderId="1" xfId="0" applyNumberFormat="1" applyFont="1" applyFill="1" applyBorder="1" applyAlignment="1">
      <alignment horizontal="right"/>
    </xf>
    <xf numFmtId="0" fontId="3" fillId="3" borderId="18" xfId="0" applyNumberFormat="1" applyFont="1" applyFill="1" applyBorder="1" applyAlignment="1">
      <alignment horizontal="right"/>
    </xf>
    <xf numFmtId="44" fontId="4" fillId="3" borderId="8" xfId="1" applyNumberFormat="1" applyFont="1" applyFill="1" applyBorder="1" applyAlignment="1">
      <alignment horizontal="center"/>
    </xf>
    <xf numFmtId="0" fontId="4" fillId="3" borderId="11" xfId="1" applyNumberFormat="1" applyFont="1" applyFill="1" applyBorder="1" applyAlignment="1">
      <alignment horizontal="center"/>
    </xf>
    <xf numFmtId="0" fontId="4" fillId="3" borderId="8" xfId="1" applyNumberFormat="1" applyFont="1" applyFill="1" applyBorder="1" applyAlignment="1">
      <alignment horizontal="center"/>
    </xf>
    <xf numFmtId="0" fontId="4" fillId="3" borderId="7" xfId="1" applyNumberFormat="1" applyFont="1" applyFill="1" applyBorder="1" applyAlignment="1">
      <alignment horizontal="center"/>
    </xf>
    <xf numFmtId="0" fontId="4" fillId="4" borderId="2" xfId="1" applyNumberFormat="1" applyFont="1" applyFill="1" applyBorder="1" applyAlignment="1" applyProtection="1">
      <alignment horizontal="center"/>
    </xf>
    <xf numFmtId="0" fontId="4" fillId="3" borderId="4" xfId="2" applyNumberFormat="1" applyFont="1" applyFill="1" applyBorder="1" applyAlignment="1">
      <alignment horizontal="center"/>
    </xf>
    <xf numFmtId="0" fontId="4" fillId="4" borderId="2" xfId="2" applyNumberFormat="1" applyFont="1" applyFill="1" applyBorder="1" applyAlignment="1" applyProtection="1">
      <alignment horizontal="center"/>
    </xf>
    <xf numFmtId="44" fontId="4" fillId="3" borderId="4" xfId="2" applyNumberFormat="1" applyFont="1" applyFill="1" applyBorder="1" applyAlignment="1">
      <alignment horizontal="center"/>
    </xf>
    <xf numFmtId="44" fontId="4" fillId="3" borderId="7" xfId="1" applyNumberFormat="1" applyFont="1" applyFill="1" applyBorder="1" applyAlignment="1">
      <alignment horizontal="center"/>
    </xf>
    <xf numFmtId="0" fontId="4" fillId="3" borderId="21" xfId="0" applyNumberFormat="1" applyFont="1" applyFill="1" applyBorder="1" applyAlignment="1">
      <alignment horizontal="right"/>
    </xf>
    <xf numFmtId="0" fontId="4" fillId="3" borderId="0" xfId="0" applyNumberFormat="1" applyFont="1" applyFill="1" applyBorder="1" applyAlignment="1">
      <alignment horizontal="right"/>
    </xf>
    <xf numFmtId="0" fontId="4" fillId="3" borderId="14" xfId="0" applyNumberFormat="1" applyFont="1" applyFill="1" applyBorder="1" applyAlignment="1">
      <alignment horizontal="right"/>
    </xf>
    <xf numFmtId="0" fontId="4" fillId="0" borderId="20" xfId="0" applyNumberFormat="1" applyFont="1" applyFill="1" applyBorder="1" applyAlignment="1">
      <alignment horizontal="right"/>
    </xf>
    <xf numFmtId="0" fontId="4" fillId="0" borderId="9" xfId="0" applyNumberFormat="1" applyFont="1" applyFill="1" applyBorder="1" applyAlignment="1">
      <alignment horizontal="right"/>
    </xf>
    <xf numFmtId="0" fontId="4" fillId="0" borderId="13" xfId="0" applyNumberFormat="1" applyFont="1" applyFill="1" applyBorder="1" applyAlignment="1">
      <alignment horizontal="right"/>
    </xf>
    <xf numFmtId="0" fontId="4" fillId="4" borderId="8" xfId="0" applyNumberFormat="1" applyFont="1" applyFill="1" applyBorder="1" applyAlignment="1" applyProtection="1">
      <alignment horizontal="right" wrapText="1"/>
      <protection locked="0"/>
    </xf>
    <xf numFmtId="0" fontId="4" fillId="4" borderId="2" xfId="0" applyNumberFormat="1" applyFont="1" applyFill="1" applyBorder="1" applyAlignment="1" applyProtection="1">
      <alignment horizontal="right" wrapText="1"/>
      <protection locked="0"/>
    </xf>
    <xf numFmtId="0" fontId="4" fillId="4" borderId="12" xfId="0" applyNumberFormat="1" applyFont="1" applyFill="1" applyBorder="1" applyAlignment="1" applyProtection="1">
      <alignment horizontal="right" wrapText="1"/>
      <protection locked="0"/>
    </xf>
    <xf numFmtId="164" fontId="4" fillId="5" borderId="8" xfId="2" applyNumberFormat="1" applyFont="1" applyFill="1" applyBorder="1" applyAlignment="1">
      <alignment horizontal="right" vertical="center"/>
    </xf>
    <xf numFmtId="164" fontId="4" fillId="5" borderId="2" xfId="2" applyNumberFormat="1" applyFont="1" applyFill="1" applyBorder="1" applyAlignment="1">
      <alignment horizontal="right" vertical="center"/>
    </xf>
    <xf numFmtId="164" fontId="4" fillId="5" borderId="11" xfId="2" applyNumberFormat="1" applyFont="1" applyFill="1" applyBorder="1" applyAlignment="1">
      <alignment horizontal="right" vertical="center"/>
    </xf>
    <xf numFmtId="0" fontId="5" fillId="4" borderId="8" xfId="0" applyNumberFormat="1" applyFont="1" applyFill="1" applyBorder="1" applyAlignment="1" applyProtection="1">
      <alignment horizontal="right" wrapText="1"/>
      <protection locked="0"/>
    </xf>
    <xf numFmtId="0" fontId="5" fillId="4" borderId="2" xfId="0" applyNumberFormat="1" applyFont="1" applyFill="1" applyBorder="1" applyAlignment="1" applyProtection="1">
      <alignment horizontal="right" wrapText="1"/>
      <protection locked="0"/>
    </xf>
    <xf numFmtId="0" fontId="5" fillId="4" borderId="12" xfId="0" applyNumberFormat="1" applyFont="1" applyFill="1" applyBorder="1" applyAlignment="1" applyProtection="1">
      <alignment horizontal="right" wrapText="1"/>
      <protection locked="0"/>
    </xf>
    <xf numFmtId="0" fontId="4" fillId="4" borderId="2" xfId="0" applyNumberFormat="1" applyFont="1" applyFill="1" applyBorder="1" applyAlignment="1" applyProtection="1">
      <alignment horizontal="center" wrapText="1"/>
      <protection locked="0"/>
    </xf>
    <xf numFmtId="44" fontId="4" fillId="3" borderId="4" xfId="2" applyNumberFormat="1" applyFont="1" applyFill="1" applyBorder="1" applyAlignment="1">
      <alignment horizontal="right"/>
    </xf>
    <xf numFmtId="0" fontId="4" fillId="3" borderId="4" xfId="2" applyNumberFormat="1" applyFont="1" applyFill="1" applyBorder="1" applyAlignment="1">
      <alignment horizontal="right"/>
    </xf>
    <xf numFmtId="44" fontId="4" fillId="3" borderId="7" xfId="1" applyNumberFormat="1" applyFont="1" applyFill="1" applyBorder="1" applyAlignment="1">
      <alignment horizontal="right"/>
    </xf>
    <xf numFmtId="0" fontId="4" fillId="3" borderId="7" xfId="1" applyNumberFormat="1" applyFont="1" applyFill="1" applyBorder="1" applyAlignment="1">
      <alignment horizontal="right"/>
    </xf>
    <xf numFmtId="164" fontId="4" fillId="5" borderId="8" xfId="2" applyNumberFormat="1" applyFont="1" applyFill="1" applyBorder="1" applyAlignment="1">
      <alignment horizontal="right"/>
    </xf>
    <xf numFmtId="164" fontId="4" fillId="5" borderId="2" xfId="2" applyNumberFormat="1" applyFont="1" applyFill="1" applyBorder="1" applyAlignment="1">
      <alignment horizontal="right"/>
    </xf>
    <xf numFmtId="164" fontId="4" fillId="5" borderId="11" xfId="2" applyNumberFormat="1" applyFont="1" applyFill="1" applyBorder="1" applyAlignment="1">
      <alignment horizontal="right"/>
    </xf>
    <xf numFmtId="0" fontId="5" fillId="5" borderId="8" xfId="0" applyNumberFormat="1" applyFont="1" applyFill="1" applyBorder="1" applyAlignment="1">
      <alignment horizontal="center"/>
    </xf>
    <xf numFmtId="0" fontId="5" fillId="5" borderId="2" xfId="0" applyNumberFormat="1" applyFont="1" applyFill="1" applyBorder="1" applyAlignment="1">
      <alignment horizontal="center"/>
    </xf>
    <xf numFmtId="0" fontId="5" fillId="5" borderId="11" xfId="0" applyNumberFormat="1" applyFont="1" applyFill="1" applyBorder="1" applyAlignment="1">
      <alignment horizontal="center"/>
    </xf>
    <xf numFmtId="164" fontId="4" fillId="5" borderId="20" xfId="2" applyNumberFormat="1" applyFont="1" applyFill="1" applyBorder="1" applyAlignment="1">
      <alignment horizontal="right" wrapText="1"/>
    </xf>
    <xf numFmtId="164" fontId="4" fillId="5" borderId="23" xfId="2" applyNumberFormat="1" applyFont="1" applyFill="1" applyBorder="1" applyAlignment="1">
      <alignment horizontal="right" wrapText="1"/>
    </xf>
    <xf numFmtId="164" fontId="4" fillId="5" borderId="5" xfId="2" applyNumberFormat="1" applyFont="1" applyFill="1" applyBorder="1" applyAlignment="1">
      <alignment horizontal="right" wrapText="1"/>
    </xf>
    <xf numFmtId="164" fontId="4" fillId="5" borderId="22" xfId="2" applyNumberFormat="1" applyFont="1" applyFill="1" applyBorder="1" applyAlignment="1">
      <alignment horizontal="right" wrapText="1"/>
    </xf>
    <xf numFmtId="164" fontId="4" fillId="5" borderId="8" xfId="2" applyNumberFormat="1" applyFont="1" applyFill="1" applyBorder="1" applyAlignment="1">
      <alignment horizontal="right" vertical="center" wrapText="1"/>
    </xf>
    <xf numFmtId="164" fontId="4" fillId="5" borderId="2" xfId="2" applyNumberFormat="1" applyFont="1" applyFill="1" applyBorder="1" applyAlignment="1">
      <alignment horizontal="right" vertical="center" wrapText="1"/>
    </xf>
    <xf numFmtId="164" fontId="4" fillId="5" borderId="11" xfId="2" applyNumberFormat="1" applyFont="1" applyFill="1" applyBorder="1" applyAlignment="1">
      <alignment horizontal="right" vertical="center" wrapText="1"/>
    </xf>
    <xf numFmtId="0" fontId="4" fillId="0" borderId="5" xfId="0" applyNumberFormat="1" applyFont="1" applyFill="1" applyBorder="1" applyAlignment="1">
      <alignment horizontal="right"/>
    </xf>
    <xf numFmtId="0" fontId="4" fillId="0" borderId="1" xfId="0" applyNumberFormat="1" applyFont="1" applyFill="1" applyBorder="1" applyAlignment="1">
      <alignment horizontal="right"/>
    </xf>
    <xf numFmtId="0" fontId="4" fillId="0" borderId="18" xfId="0" applyNumberFormat="1" applyFont="1" applyFill="1" applyBorder="1" applyAlignment="1">
      <alignment horizontal="right"/>
    </xf>
    <xf numFmtId="164" fontId="2" fillId="2" borderId="29" xfId="2" applyNumberFormat="1" applyFont="1" applyFill="1" applyBorder="1" applyAlignment="1">
      <alignment horizontal="right"/>
    </xf>
    <xf numFmtId="164" fontId="2" fillId="2" borderId="30" xfId="2" applyNumberFormat="1" applyFont="1" applyFill="1" applyBorder="1" applyAlignment="1">
      <alignment horizontal="right"/>
    </xf>
    <xf numFmtId="0" fontId="14" fillId="0" borderId="9" xfId="2" applyNumberFormat="1" applyFont="1" applyFill="1" applyBorder="1" applyAlignment="1">
      <alignment horizontal="right"/>
    </xf>
    <xf numFmtId="0" fontId="14" fillId="0" borderId="32" xfId="2" applyNumberFormat="1" applyFont="1" applyFill="1" applyBorder="1" applyAlignment="1">
      <alignment horizontal="right"/>
    </xf>
    <xf numFmtId="44" fontId="2" fillId="3" borderId="2" xfId="2" applyNumberFormat="1" applyFont="1" applyFill="1" applyBorder="1" applyAlignment="1">
      <alignment horizontal="left" vertical="top"/>
    </xf>
    <xf numFmtId="0" fontId="10" fillId="0" borderId="0" xfId="0" applyNumberFormat="1" applyFont="1" applyFill="1" applyBorder="1" applyAlignment="1">
      <alignment horizontal="center"/>
    </xf>
    <xf numFmtId="0" fontId="4" fillId="3" borderId="20" xfId="0" applyNumberFormat="1" applyFont="1" applyFill="1" applyBorder="1" applyAlignment="1">
      <alignment horizontal="right"/>
    </xf>
    <xf numFmtId="0" fontId="4" fillId="3" borderId="9" xfId="0" applyNumberFormat="1" applyFont="1" applyFill="1" applyBorder="1" applyAlignment="1">
      <alignment horizontal="right"/>
    </xf>
    <xf numFmtId="0" fontId="4" fillId="3" borderId="13" xfId="0" applyNumberFormat="1" applyFont="1" applyFill="1" applyBorder="1" applyAlignment="1">
      <alignment horizontal="right"/>
    </xf>
    <xf numFmtId="0" fontId="4" fillId="0" borderId="21" xfId="0" applyNumberFormat="1" applyFont="1" applyFill="1" applyBorder="1" applyAlignment="1">
      <alignment horizontal="right"/>
    </xf>
    <xf numFmtId="0" fontId="4" fillId="0" borderId="0" xfId="0" applyNumberFormat="1" applyFont="1" applyFill="1" applyBorder="1" applyAlignment="1">
      <alignment horizontal="right"/>
    </xf>
    <xf numFmtId="0" fontId="4" fillId="0" borderId="14" xfId="0" applyNumberFormat="1" applyFont="1" applyFill="1" applyBorder="1" applyAlignment="1">
      <alignment horizontal="right"/>
    </xf>
    <xf numFmtId="0" fontId="4" fillId="4" borderId="2" xfId="2" applyNumberFormat="1" applyFont="1" applyFill="1" applyBorder="1" applyAlignment="1" applyProtection="1">
      <alignment horizontal="center"/>
      <protection locked="0"/>
    </xf>
    <xf numFmtId="0" fontId="4" fillId="3" borderId="7" xfId="2" applyNumberFormat="1" applyFont="1" applyFill="1" applyBorder="1" applyAlignment="1">
      <alignment horizontal="center"/>
    </xf>
    <xf numFmtId="0" fontId="19" fillId="3" borderId="1" xfId="0" applyNumberFormat="1" applyFont="1" applyFill="1" applyBorder="1" applyAlignment="1">
      <alignment horizontal="right"/>
    </xf>
    <xf numFmtId="0" fontId="19" fillId="3" borderId="18" xfId="0" applyNumberFormat="1" applyFont="1" applyFill="1" applyBorder="1" applyAlignment="1">
      <alignment horizontal="right"/>
    </xf>
    <xf numFmtId="164" fontId="4" fillId="3" borderId="7" xfId="2" applyNumberFormat="1" applyFont="1" applyFill="1" applyBorder="1" applyAlignment="1">
      <alignment horizontal="center"/>
    </xf>
    <xf numFmtId="0" fontId="8" fillId="0" borderId="9" xfId="2" applyNumberFormat="1" applyFont="1" applyFill="1" applyBorder="1" applyAlignment="1">
      <alignment horizontal="right"/>
    </xf>
    <xf numFmtId="0" fontId="8" fillId="0" borderId="32" xfId="2" applyNumberFormat="1" applyFont="1" applyFill="1" applyBorder="1" applyAlignment="1">
      <alignment horizontal="right"/>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view="pageLayout" topLeftCell="A20" zoomScaleNormal="100" workbookViewId="0">
      <selection activeCell="A30" sqref="A30:B30"/>
    </sheetView>
  </sheetViews>
  <sheetFormatPr defaultRowHeight="15" x14ac:dyDescent="0.25"/>
  <cols>
    <col min="1" max="1" width="91.42578125" style="26" customWidth="1"/>
  </cols>
  <sheetData>
    <row r="1" spans="1:2" ht="16.5" x14ac:dyDescent="0.3">
      <c r="A1" s="224" t="s">
        <v>76</v>
      </c>
      <c r="B1" s="225"/>
    </row>
    <row r="2" spans="1:2" s="102" customFormat="1" x14ac:dyDescent="0.25">
      <c r="A2" s="209" t="s">
        <v>59</v>
      </c>
      <c r="B2" s="215"/>
    </row>
    <row r="3" spans="1:2" s="102" customFormat="1" x14ac:dyDescent="0.25">
      <c r="A3" s="226" t="s">
        <v>77</v>
      </c>
      <c r="B3" s="227"/>
    </row>
    <row r="4" spans="1:2" s="102" customFormat="1" x14ac:dyDescent="0.25">
      <c r="A4" s="231" t="s">
        <v>69</v>
      </c>
      <c r="B4" s="231"/>
    </row>
    <row r="5" spans="1:2" s="102" customFormat="1" ht="30" customHeight="1" x14ac:dyDescent="0.25">
      <c r="A5" s="232" t="s">
        <v>70</v>
      </c>
      <c r="B5" s="232"/>
    </row>
    <row r="6" spans="1:2" s="102" customFormat="1" ht="45" customHeight="1" x14ac:dyDescent="0.25">
      <c r="A6" s="232" t="s">
        <v>91</v>
      </c>
      <c r="B6" s="232"/>
    </row>
    <row r="7" spans="1:2" s="102" customFormat="1" ht="29.25" customHeight="1" x14ac:dyDescent="0.25">
      <c r="A7" s="232" t="s">
        <v>72</v>
      </c>
      <c r="B7" s="232"/>
    </row>
    <row r="8" spans="1:2" s="102" customFormat="1" ht="32.25" customHeight="1" x14ac:dyDescent="0.25">
      <c r="A8" s="232" t="s">
        <v>73</v>
      </c>
      <c r="B8" s="232"/>
    </row>
    <row r="9" spans="1:2" s="102" customFormat="1" x14ac:dyDescent="0.25">
      <c r="A9" s="208" t="s">
        <v>74</v>
      </c>
      <c r="B9" s="103"/>
    </row>
    <row r="10" spans="1:2" s="102" customFormat="1" x14ac:dyDescent="0.25">
      <c r="A10" s="221" t="s">
        <v>75</v>
      </c>
      <c r="B10" s="221"/>
    </row>
    <row r="11" spans="1:2" s="102" customFormat="1" ht="41.25" customHeight="1" x14ac:dyDescent="0.25">
      <c r="A11" s="232" t="s">
        <v>71</v>
      </c>
      <c r="B11" s="232"/>
    </row>
    <row r="12" spans="1:2" s="102" customFormat="1" ht="52.5" customHeight="1" x14ac:dyDescent="0.25">
      <c r="A12" s="223" t="s">
        <v>92</v>
      </c>
      <c r="B12" s="221"/>
    </row>
    <row r="13" spans="1:2" s="102" customFormat="1" ht="42" customHeight="1" x14ac:dyDescent="0.25">
      <c r="A13" s="234" t="s">
        <v>46</v>
      </c>
      <c r="B13" s="221"/>
    </row>
    <row r="14" spans="1:2" s="102" customFormat="1" ht="40.5" customHeight="1" x14ac:dyDescent="0.25">
      <c r="A14" s="220" t="s">
        <v>56</v>
      </c>
      <c r="B14" s="221"/>
    </row>
    <row r="15" spans="1:2" s="102" customFormat="1" ht="15" customHeight="1" x14ac:dyDescent="0.25">
      <c r="A15" s="216" t="s">
        <v>58</v>
      </c>
      <c r="B15" s="209"/>
    </row>
    <row r="16" spans="1:2" s="102" customFormat="1" x14ac:dyDescent="0.25">
      <c r="A16" s="223" t="s">
        <v>47</v>
      </c>
      <c r="B16" s="221"/>
    </row>
    <row r="17" spans="1:2" s="102" customFormat="1" ht="27.75" customHeight="1" x14ac:dyDescent="0.25">
      <c r="A17" s="223" t="s">
        <v>60</v>
      </c>
      <c r="B17" s="221"/>
    </row>
    <row r="18" spans="1:2" s="102" customFormat="1" x14ac:dyDescent="0.25">
      <c r="A18" s="223" t="s">
        <v>48</v>
      </c>
      <c r="B18" s="221"/>
    </row>
    <row r="19" spans="1:2" s="102" customFormat="1" ht="27.75" customHeight="1" x14ac:dyDescent="0.25">
      <c r="A19" s="223" t="s">
        <v>49</v>
      </c>
      <c r="B19" s="221"/>
    </row>
    <row r="20" spans="1:2" s="102" customFormat="1" ht="29.25" customHeight="1" x14ac:dyDescent="0.25">
      <c r="A20" s="223" t="s">
        <v>50</v>
      </c>
      <c r="B20" s="221"/>
    </row>
    <row r="21" spans="1:2" s="102" customFormat="1" x14ac:dyDescent="0.25">
      <c r="A21" s="220" t="s">
        <v>51</v>
      </c>
      <c r="B21" s="220"/>
    </row>
    <row r="22" spans="1:2" s="102" customFormat="1" x14ac:dyDescent="0.25">
      <c r="A22" s="223" t="s">
        <v>52</v>
      </c>
      <c r="B22" s="221"/>
    </row>
    <row r="23" spans="1:2" s="102" customFormat="1" ht="18" customHeight="1" x14ac:dyDescent="0.25">
      <c r="A23" s="223" t="s">
        <v>55</v>
      </c>
      <c r="B23" s="221"/>
    </row>
    <row r="24" spans="1:2" s="102" customFormat="1" x14ac:dyDescent="0.25">
      <c r="A24" s="220" t="s">
        <v>53</v>
      </c>
      <c r="B24" s="221"/>
    </row>
    <row r="25" spans="1:2" s="102" customFormat="1" ht="34.5" customHeight="1" x14ac:dyDescent="0.25">
      <c r="A25" s="220" t="s">
        <v>54</v>
      </c>
      <c r="B25" s="221"/>
    </row>
    <row r="26" spans="1:2" s="102" customFormat="1" ht="34.5" customHeight="1" x14ac:dyDescent="0.25">
      <c r="A26" s="220" t="s">
        <v>57</v>
      </c>
      <c r="B26" s="221"/>
    </row>
    <row r="27" spans="1:2" s="102" customFormat="1" ht="51.75" customHeight="1" x14ac:dyDescent="0.25">
      <c r="A27" s="221" t="s">
        <v>94</v>
      </c>
      <c r="B27" s="221"/>
    </row>
    <row r="28" spans="1:2" s="102" customFormat="1" ht="28.5" customHeight="1" x14ac:dyDescent="0.25">
      <c r="A28" s="220" t="s">
        <v>93</v>
      </c>
      <c r="B28" s="221"/>
    </row>
    <row r="29" spans="1:2" s="102" customFormat="1" x14ac:dyDescent="0.25">
      <c r="A29" s="222" t="s">
        <v>66</v>
      </c>
      <c r="B29" s="222"/>
    </row>
    <row r="30" spans="1:2" s="102" customFormat="1" x14ac:dyDescent="0.25">
      <c r="A30" s="222" t="s">
        <v>121</v>
      </c>
      <c r="B30" s="222"/>
    </row>
    <row r="31" spans="1:2" s="102" customFormat="1" x14ac:dyDescent="0.25">
      <c r="A31" s="222" t="s">
        <v>67</v>
      </c>
      <c r="B31" s="222"/>
    </row>
    <row r="32" spans="1:2" s="102" customFormat="1" x14ac:dyDescent="0.25">
      <c r="A32" s="222" t="s">
        <v>68</v>
      </c>
      <c r="B32" s="222"/>
    </row>
    <row r="33" spans="1:2" x14ac:dyDescent="0.25">
      <c r="A33" s="230"/>
      <c r="B33" s="230"/>
    </row>
    <row r="34" spans="1:2" x14ac:dyDescent="0.25">
      <c r="A34" s="229"/>
      <c r="B34" s="229"/>
    </row>
    <row r="35" spans="1:2" ht="30" customHeight="1" x14ac:dyDescent="0.25">
      <c r="A35" s="228"/>
      <c r="B35" s="228"/>
    </row>
    <row r="36" spans="1:2" ht="48" customHeight="1" x14ac:dyDescent="0.25">
      <c r="A36" s="228"/>
      <c r="B36" s="228"/>
    </row>
    <row r="37" spans="1:2" x14ac:dyDescent="0.25">
      <c r="A37" s="228"/>
      <c r="B37" s="228"/>
    </row>
    <row r="38" spans="1:2" x14ac:dyDescent="0.25">
      <c r="A38" s="228"/>
      <c r="B38" s="228"/>
    </row>
    <row r="39" spans="1:2" x14ac:dyDescent="0.25">
      <c r="A39" s="101"/>
    </row>
    <row r="40" spans="1:2" x14ac:dyDescent="0.25">
      <c r="A40" s="233"/>
      <c r="B40" s="233"/>
    </row>
    <row r="41" spans="1:2" ht="41.25" customHeight="1" x14ac:dyDescent="0.25">
      <c r="A41" s="228"/>
      <c r="B41" s="228"/>
    </row>
  </sheetData>
  <mergeCells count="37">
    <mergeCell ref="A41:B41"/>
    <mergeCell ref="A34:B34"/>
    <mergeCell ref="A33:B33"/>
    <mergeCell ref="A4:B4"/>
    <mergeCell ref="A5:B5"/>
    <mergeCell ref="A6:B6"/>
    <mergeCell ref="A7:B7"/>
    <mergeCell ref="A8:B8"/>
    <mergeCell ref="A10:B10"/>
    <mergeCell ref="A11:B11"/>
    <mergeCell ref="A35:B35"/>
    <mergeCell ref="A36:B36"/>
    <mergeCell ref="A37:B37"/>
    <mergeCell ref="A38:B38"/>
    <mergeCell ref="A40:B40"/>
    <mergeCell ref="A13:B13"/>
    <mergeCell ref="A16:B16"/>
    <mergeCell ref="A17:B17"/>
    <mergeCell ref="A18:B18"/>
    <mergeCell ref="A1:B1"/>
    <mergeCell ref="A3:B3"/>
    <mergeCell ref="A12:B12"/>
    <mergeCell ref="A14:B14"/>
    <mergeCell ref="A25:B25"/>
    <mergeCell ref="A26:B26"/>
    <mergeCell ref="A27:B27"/>
    <mergeCell ref="A19:B19"/>
    <mergeCell ref="A20:B20"/>
    <mergeCell ref="A21:B21"/>
    <mergeCell ref="A22:B22"/>
    <mergeCell ref="A23:B23"/>
    <mergeCell ref="A24:B24"/>
    <mergeCell ref="A28:B28"/>
    <mergeCell ref="A29:B29"/>
    <mergeCell ref="A30:B30"/>
    <mergeCell ref="A32:B32"/>
    <mergeCell ref="A31:B31"/>
  </mergeCells>
  <pageMargins left="0.7" right="0.7" top="0.75" bottom="0.75" header="0.3" footer="0.3"/>
  <pageSetup scale="85" orientation="portrait" r:id="rId1"/>
  <rowBreaks count="1" manualBreakCount="1">
    <brk id="3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84"/>
  <sheetViews>
    <sheetView view="pageLayout" topLeftCell="A49" zoomScaleNormal="100" workbookViewId="0">
      <selection activeCell="A5" sqref="A5:D5"/>
    </sheetView>
  </sheetViews>
  <sheetFormatPr defaultRowHeight="15" x14ac:dyDescent="0.25"/>
  <cols>
    <col min="1" max="1" width="18.140625" customWidth="1"/>
    <col min="3" max="3" width="6.85546875" customWidth="1"/>
    <col min="4" max="4" width="8.7109375" customWidth="1"/>
    <col min="5" max="5" width="12" bestFit="1" customWidth="1"/>
    <col min="6" max="6" width="10.7109375" customWidth="1"/>
    <col min="7" max="7" width="11.140625" customWidth="1"/>
    <col min="8" max="8" width="29" customWidth="1"/>
  </cols>
  <sheetData>
    <row r="1" spans="1:8" ht="23.25" x14ac:dyDescent="0.35">
      <c r="A1" s="287" t="s">
        <v>40</v>
      </c>
      <c r="B1" s="287"/>
      <c r="C1" s="287"/>
      <c r="D1" s="287"/>
      <c r="E1" s="287"/>
      <c r="F1" s="287"/>
      <c r="G1" s="287"/>
      <c r="H1" s="287"/>
    </row>
    <row r="2" spans="1:8" ht="15.75" x14ac:dyDescent="0.25">
      <c r="A2" s="68" t="s">
        <v>0</v>
      </c>
      <c r="B2" s="219" t="s">
        <v>107</v>
      </c>
      <c r="C2" s="69"/>
      <c r="D2" s="69"/>
      <c r="E2" s="69"/>
      <c r="F2" s="69"/>
      <c r="G2" s="69"/>
      <c r="H2" s="69"/>
    </row>
    <row r="3" spans="1:8" ht="15.75" x14ac:dyDescent="0.25">
      <c r="A3" s="31" t="s">
        <v>1</v>
      </c>
      <c r="B3" s="286">
        <f>SUM(E70:G70)</f>
        <v>85780.205000000002</v>
      </c>
      <c r="C3" s="286"/>
      <c r="D3" s="1"/>
      <c r="E3" s="22" t="s">
        <v>41</v>
      </c>
      <c r="F3" s="25">
        <v>41122</v>
      </c>
      <c r="G3" s="22" t="s">
        <v>42</v>
      </c>
      <c r="H3" s="25">
        <v>41639</v>
      </c>
    </row>
    <row r="4" spans="1:8" ht="9.75" customHeight="1" x14ac:dyDescent="0.25">
      <c r="A4" s="32"/>
      <c r="B4" s="20"/>
      <c r="C4" s="21"/>
      <c r="D4" s="1"/>
      <c r="E4" s="1"/>
      <c r="F4" s="1"/>
      <c r="G4" s="1"/>
      <c r="H4" s="1"/>
    </row>
    <row r="5" spans="1:8" ht="26.25" x14ac:dyDescent="0.25">
      <c r="A5" s="235" t="s">
        <v>120</v>
      </c>
      <c r="B5" s="235"/>
      <c r="C5" s="235"/>
      <c r="D5" s="236"/>
      <c r="E5" s="70" t="s">
        <v>108</v>
      </c>
      <c r="F5" s="70" t="s">
        <v>2</v>
      </c>
      <c r="G5" s="70" t="s">
        <v>3</v>
      </c>
      <c r="H5" s="1"/>
    </row>
    <row r="6" spans="1:8" ht="39" x14ac:dyDescent="0.25">
      <c r="A6" s="71" t="s">
        <v>4</v>
      </c>
      <c r="B6" s="80" t="s">
        <v>5</v>
      </c>
      <c r="C6" s="72" t="s">
        <v>6</v>
      </c>
      <c r="D6" s="73" t="s">
        <v>7</v>
      </c>
      <c r="E6" s="2" t="s">
        <v>96</v>
      </c>
      <c r="F6" s="2" t="s">
        <v>8</v>
      </c>
      <c r="G6" s="2" t="s">
        <v>43</v>
      </c>
      <c r="H6" s="74" t="s">
        <v>9</v>
      </c>
    </row>
    <row r="7" spans="1:8" x14ac:dyDescent="0.25">
      <c r="A7" s="40" t="s">
        <v>113</v>
      </c>
      <c r="B7" s="9">
        <v>75000</v>
      </c>
      <c r="C7" s="9">
        <v>0.05</v>
      </c>
      <c r="D7" s="3">
        <v>1</v>
      </c>
      <c r="E7" s="23">
        <f>(B7*C7)*D7</f>
        <v>3750</v>
      </c>
      <c r="F7" s="23"/>
      <c r="G7" s="23"/>
      <c r="H7" s="45" t="s">
        <v>105</v>
      </c>
    </row>
    <row r="8" spans="1:8" x14ac:dyDescent="0.25">
      <c r="A8" s="40" t="s">
        <v>114</v>
      </c>
      <c r="B8" s="15">
        <v>75000</v>
      </c>
      <c r="C8" s="11">
        <v>0.1</v>
      </c>
      <c r="D8" s="14">
        <v>2</v>
      </c>
      <c r="E8" s="24">
        <f>(B8*C8)*D8</f>
        <v>15000</v>
      </c>
      <c r="F8" s="24"/>
      <c r="G8" s="24"/>
      <c r="H8" s="46" t="s">
        <v>104</v>
      </c>
    </row>
    <row r="9" spans="1:8" x14ac:dyDescent="0.25">
      <c r="A9" s="40" t="s">
        <v>10</v>
      </c>
      <c r="B9" s="15"/>
      <c r="C9" s="15"/>
      <c r="D9" s="4"/>
      <c r="E9" s="24"/>
      <c r="F9" s="24">
        <f>(B9*C9)*D9</f>
        <v>0</v>
      </c>
      <c r="G9" s="24"/>
      <c r="H9" s="47"/>
    </row>
    <row r="10" spans="1:8" x14ac:dyDescent="0.25">
      <c r="A10" s="40" t="s">
        <v>11</v>
      </c>
      <c r="B10" s="15"/>
      <c r="C10" s="11"/>
      <c r="D10" s="14"/>
      <c r="E10" s="24"/>
      <c r="F10" s="24">
        <f>(B10*C10)*D10</f>
        <v>0</v>
      </c>
      <c r="G10" s="24"/>
      <c r="H10" s="46"/>
    </row>
    <row r="11" spans="1:8" x14ac:dyDescent="0.25">
      <c r="A11" s="40" t="s">
        <v>12</v>
      </c>
      <c r="B11" s="15"/>
      <c r="C11" s="15"/>
      <c r="D11" s="4"/>
      <c r="E11" s="24"/>
      <c r="F11" s="24"/>
      <c r="G11" s="24">
        <f>(B11*C11)*D11</f>
        <v>0</v>
      </c>
      <c r="H11" s="47"/>
    </row>
    <row r="12" spans="1:8" x14ac:dyDescent="0.25">
      <c r="A12" s="41" t="s">
        <v>13</v>
      </c>
      <c r="B12" s="15"/>
      <c r="C12" s="11"/>
      <c r="D12" s="14"/>
      <c r="E12" s="24"/>
      <c r="F12" s="24"/>
      <c r="G12" s="24">
        <f>(B12*C12)*D12</f>
        <v>0</v>
      </c>
      <c r="H12" s="46"/>
    </row>
    <row r="13" spans="1:8" x14ac:dyDescent="0.25">
      <c r="A13" s="33"/>
      <c r="B13" s="33"/>
      <c r="C13" s="5"/>
      <c r="D13" s="49" t="s">
        <v>14</v>
      </c>
      <c r="E13" s="44">
        <f>SUM(E7:E12)</f>
        <v>18750</v>
      </c>
      <c r="F13" s="44">
        <f t="shared" ref="F13:G13" si="0">SUM(F7:F12)</f>
        <v>0</v>
      </c>
      <c r="G13" s="44">
        <f t="shared" si="0"/>
        <v>0</v>
      </c>
      <c r="H13" s="52"/>
    </row>
    <row r="14" spans="1:8" ht="9" customHeight="1" x14ac:dyDescent="0.25">
      <c r="A14" s="33"/>
      <c r="B14" s="6"/>
      <c r="C14" s="5"/>
      <c r="D14" s="42"/>
      <c r="E14" s="51"/>
      <c r="F14" s="51"/>
      <c r="G14" s="51"/>
      <c r="H14" s="51"/>
    </row>
    <row r="15" spans="1:8" ht="39" x14ac:dyDescent="0.25">
      <c r="A15" s="81" t="s">
        <v>15</v>
      </c>
      <c r="B15" s="207" t="s">
        <v>88</v>
      </c>
      <c r="C15" s="82" t="s">
        <v>16</v>
      </c>
      <c r="D15" s="82" t="s">
        <v>7</v>
      </c>
      <c r="E15" s="2" t="str">
        <f>$E$6</f>
        <v>Stone</v>
      </c>
      <c r="F15" s="2" t="str">
        <f>$F$6</f>
        <v>Co-Investigator 1</v>
      </c>
      <c r="G15" s="2" t="str">
        <f>$G$6</f>
        <v>Co-Investigator 2</v>
      </c>
      <c r="H15" s="75" t="s">
        <v>9</v>
      </c>
    </row>
    <row r="16" spans="1:8" x14ac:dyDescent="0.25">
      <c r="A16" s="40" t="s">
        <v>17</v>
      </c>
      <c r="B16" s="15"/>
      <c r="C16" s="15"/>
      <c r="D16" s="7"/>
      <c r="E16" s="24">
        <f>(B16*C16)*D16</f>
        <v>0</v>
      </c>
      <c r="F16" s="24"/>
      <c r="G16" s="24"/>
      <c r="H16" s="54"/>
    </row>
    <row r="17" spans="1:8" x14ac:dyDescent="0.25">
      <c r="A17" s="40" t="s">
        <v>18</v>
      </c>
      <c r="B17" s="11"/>
      <c r="C17" s="11"/>
      <c r="D17" s="8"/>
      <c r="E17" s="24"/>
      <c r="F17" s="24"/>
      <c r="G17" s="24"/>
      <c r="H17" s="55"/>
    </row>
    <row r="18" spans="1:8" x14ac:dyDescent="0.25">
      <c r="A18" s="41" t="s">
        <v>19</v>
      </c>
      <c r="B18" s="11"/>
      <c r="C18" s="11"/>
      <c r="D18" s="8"/>
      <c r="E18" s="24"/>
      <c r="F18" s="24"/>
      <c r="G18" s="24"/>
      <c r="H18" s="55"/>
    </row>
    <row r="19" spans="1:8" x14ac:dyDescent="0.25">
      <c r="A19" s="33"/>
      <c r="B19" s="5"/>
      <c r="C19" s="5"/>
      <c r="D19" s="50" t="s">
        <v>14</v>
      </c>
      <c r="E19" s="53">
        <f>SUM(E16:E18)</f>
        <v>0</v>
      </c>
      <c r="F19" s="43">
        <f>SUM(F16:F18)</f>
        <v>0</v>
      </c>
      <c r="G19" s="43">
        <f>SUM(G16:G18)</f>
        <v>0</v>
      </c>
      <c r="H19" s="52"/>
    </row>
    <row r="20" spans="1:8" ht="9" customHeight="1" x14ac:dyDescent="0.25">
      <c r="A20" s="33"/>
      <c r="B20" s="5"/>
      <c r="C20" s="5"/>
      <c r="D20" s="5"/>
      <c r="E20" s="48"/>
      <c r="F20" s="48"/>
      <c r="G20" s="48"/>
      <c r="H20" s="18"/>
    </row>
    <row r="21" spans="1:8" ht="39" x14ac:dyDescent="0.25">
      <c r="A21" s="81" t="s">
        <v>20</v>
      </c>
      <c r="B21" s="241" t="s">
        <v>21</v>
      </c>
      <c r="C21" s="241"/>
      <c r="D21" s="83" t="s">
        <v>22</v>
      </c>
      <c r="E21" s="2" t="str">
        <f>$E$6</f>
        <v>Stone</v>
      </c>
      <c r="F21" s="2" t="str">
        <f>$F$6</f>
        <v>Co-Investigator 1</v>
      </c>
      <c r="G21" s="2" t="str">
        <f>$G$6</f>
        <v>Co-Investigator 2</v>
      </c>
      <c r="H21" s="76" t="s">
        <v>9</v>
      </c>
    </row>
    <row r="22" spans="1:8" x14ac:dyDescent="0.25">
      <c r="A22" s="40" t="s">
        <v>23</v>
      </c>
      <c r="B22" s="242"/>
      <c r="C22" s="242"/>
      <c r="D22" s="10"/>
      <c r="E22" s="24">
        <f>B22*D22</f>
        <v>0</v>
      </c>
      <c r="F22" s="24"/>
      <c r="G22" s="24"/>
      <c r="H22" s="47"/>
    </row>
    <row r="23" spans="1:8" x14ac:dyDescent="0.25">
      <c r="A23" s="40" t="s">
        <v>24</v>
      </c>
      <c r="B23" s="240"/>
      <c r="C23" s="240"/>
      <c r="D23" s="12"/>
      <c r="E23" s="24"/>
      <c r="F23" s="24"/>
      <c r="G23" s="24"/>
      <c r="H23" s="46"/>
    </row>
    <row r="24" spans="1:8" x14ac:dyDescent="0.25">
      <c r="A24" s="41" t="s">
        <v>25</v>
      </c>
      <c r="B24" s="240"/>
      <c r="C24" s="240"/>
      <c r="D24" s="12"/>
      <c r="E24" s="24"/>
      <c r="F24" s="24"/>
      <c r="G24" s="24"/>
      <c r="H24" s="46"/>
    </row>
    <row r="25" spans="1:8" x14ac:dyDescent="0.25">
      <c r="A25" s="33"/>
      <c r="B25" s="5"/>
      <c r="C25" s="5"/>
      <c r="D25" s="50" t="s">
        <v>14</v>
      </c>
      <c r="E25" s="43">
        <f>SUM(E22:E24)</f>
        <v>0</v>
      </c>
      <c r="F25" s="43">
        <f>SUM(F22:F24)</f>
        <v>0</v>
      </c>
      <c r="G25" s="43">
        <f>SUM(G22:G24)</f>
        <v>0</v>
      </c>
      <c r="H25" s="57"/>
    </row>
    <row r="26" spans="1:8" ht="9" customHeight="1" x14ac:dyDescent="0.25">
      <c r="A26" s="33"/>
      <c r="B26" s="5"/>
      <c r="C26" s="5"/>
      <c r="D26" s="42"/>
      <c r="E26" s="38"/>
      <c r="F26" s="38"/>
      <c r="G26" s="38"/>
      <c r="H26" s="51"/>
    </row>
    <row r="27" spans="1:8" ht="39" x14ac:dyDescent="0.25">
      <c r="A27" s="84" t="s">
        <v>26</v>
      </c>
      <c r="B27" s="243" t="s">
        <v>27</v>
      </c>
      <c r="C27" s="243"/>
      <c r="D27" s="82" t="s">
        <v>28</v>
      </c>
      <c r="E27" s="2" t="str">
        <f>$E$6</f>
        <v>Stone</v>
      </c>
      <c r="F27" s="2" t="str">
        <f>$F$6</f>
        <v>Co-Investigator 1</v>
      </c>
      <c r="G27" s="2" t="str">
        <f>$G$6</f>
        <v>Co-Investigator 2</v>
      </c>
      <c r="H27" s="78" t="s">
        <v>9</v>
      </c>
    </row>
    <row r="28" spans="1:8" x14ac:dyDescent="0.25">
      <c r="A28" s="40" t="str">
        <f>A7</f>
        <v>Stone AY</v>
      </c>
      <c r="B28" s="244">
        <f>E7</f>
        <v>3750</v>
      </c>
      <c r="C28" s="242"/>
      <c r="D28" s="13">
        <v>0.42</v>
      </c>
      <c r="E28" s="23">
        <f>B28*D28</f>
        <v>1575</v>
      </c>
      <c r="F28" s="23"/>
      <c r="G28" s="23"/>
      <c r="H28" s="58" t="s">
        <v>103</v>
      </c>
    </row>
    <row r="29" spans="1:8" x14ac:dyDescent="0.25">
      <c r="A29" s="40" t="str">
        <f>A8</f>
        <v>Stone SY</v>
      </c>
      <c r="B29" s="245">
        <f>E8</f>
        <v>15000</v>
      </c>
      <c r="C29" s="240"/>
      <c r="D29" s="8">
        <v>0.25</v>
      </c>
      <c r="E29" s="127">
        <f>B29*D29</f>
        <v>3750</v>
      </c>
      <c r="F29" s="24"/>
      <c r="G29" s="24"/>
      <c r="H29" s="161" t="s">
        <v>103</v>
      </c>
    </row>
    <row r="30" spans="1:8" x14ac:dyDescent="0.25">
      <c r="A30" s="217" t="str">
        <f t="shared" ref="A30:A33" si="1">A9</f>
        <v>Prof 2 Academic Year</v>
      </c>
      <c r="B30" s="239"/>
      <c r="C30" s="238"/>
      <c r="D30" s="8"/>
      <c r="E30" s="24"/>
      <c r="F30" s="24"/>
      <c r="G30" s="24"/>
      <c r="H30" s="59"/>
    </row>
    <row r="31" spans="1:8" x14ac:dyDescent="0.25">
      <c r="A31" s="217" t="str">
        <f t="shared" si="1"/>
        <v>Prof 2 Summer Year</v>
      </c>
      <c r="B31" s="239"/>
      <c r="C31" s="238"/>
      <c r="D31" s="8"/>
      <c r="E31" s="24"/>
      <c r="F31" s="24"/>
      <c r="G31" s="24"/>
      <c r="H31" s="59"/>
    </row>
    <row r="32" spans="1:8" x14ac:dyDescent="0.25">
      <c r="A32" s="217" t="str">
        <f t="shared" si="1"/>
        <v>Prof 3 Academic Year</v>
      </c>
      <c r="B32" s="239"/>
      <c r="C32" s="238"/>
      <c r="D32" s="8"/>
      <c r="E32" s="24"/>
      <c r="F32" s="24"/>
      <c r="G32" s="24"/>
      <c r="H32" s="59"/>
    </row>
    <row r="33" spans="1:8" x14ac:dyDescent="0.25">
      <c r="A33" s="217" t="str">
        <f t="shared" si="1"/>
        <v>Prof 3 Summer Year</v>
      </c>
      <c r="B33" s="240"/>
      <c r="C33" s="240"/>
      <c r="D33" s="8"/>
      <c r="E33" s="24"/>
      <c r="F33" s="24"/>
      <c r="G33" s="24"/>
      <c r="H33" s="59"/>
    </row>
    <row r="34" spans="1:8" x14ac:dyDescent="0.25">
      <c r="A34" s="40" t="str">
        <f>A16</f>
        <v>GRA 1</v>
      </c>
      <c r="B34" s="237">
        <f>SUM(E16)</f>
        <v>0</v>
      </c>
      <c r="C34" s="238"/>
      <c r="D34" s="8"/>
      <c r="E34" s="24"/>
      <c r="F34" s="24"/>
      <c r="G34" s="24"/>
      <c r="H34" s="59"/>
    </row>
    <row r="35" spans="1:8" x14ac:dyDescent="0.25">
      <c r="A35" s="217" t="str">
        <f t="shared" ref="A35:A36" si="2">A17</f>
        <v>GRA 2</v>
      </c>
      <c r="B35" s="239"/>
      <c r="C35" s="238"/>
      <c r="D35" s="8"/>
      <c r="E35" s="24"/>
      <c r="F35" s="24"/>
      <c r="G35" s="24"/>
      <c r="H35" s="59"/>
    </row>
    <row r="36" spans="1:8" x14ac:dyDescent="0.25">
      <c r="A36" s="217" t="str">
        <f t="shared" si="2"/>
        <v>GRA 3</v>
      </c>
      <c r="B36" s="239"/>
      <c r="C36" s="238"/>
      <c r="D36" s="8"/>
      <c r="E36" s="24"/>
      <c r="F36" s="24"/>
      <c r="G36" s="24"/>
      <c r="H36" s="59"/>
    </row>
    <row r="37" spans="1:8" x14ac:dyDescent="0.25">
      <c r="A37" s="40" t="str">
        <f>A22</f>
        <v>Student 1</v>
      </c>
      <c r="B37" s="237">
        <f>SUM(E22)</f>
        <v>0</v>
      </c>
      <c r="C37" s="238"/>
      <c r="D37" s="8"/>
      <c r="E37" s="24"/>
      <c r="F37" s="24"/>
      <c r="G37" s="24"/>
      <c r="H37" s="59"/>
    </row>
    <row r="38" spans="1:8" x14ac:dyDescent="0.25">
      <c r="A38" s="40" t="str">
        <f>A23</f>
        <v>Student 2</v>
      </c>
      <c r="B38" s="239"/>
      <c r="C38" s="238"/>
      <c r="D38" s="8"/>
      <c r="E38" s="24"/>
      <c r="F38" s="24"/>
      <c r="G38" s="24"/>
      <c r="H38" s="59"/>
    </row>
    <row r="39" spans="1:8" x14ac:dyDescent="0.25">
      <c r="A39" s="41" t="str">
        <f>A24</f>
        <v>Student 3</v>
      </c>
      <c r="B39" s="240"/>
      <c r="C39" s="240"/>
      <c r="D39" s="8"/>
      <c r="E39" s="24"/>
      <c r="F39" s="24"/>
      <c r="G39" s="24"/>
      <c r="H39" s="59"/>
    </row>
    <row r="40" spans="1:8" x14ac:dyDescent="0.25">
      <c r="A40" s="33"/>
      <c r="B40" s="5"/>
      <c r="C40" s="5"/>
      <c r="D40" s="50" t="s">
        <v>14</v>
      </c>
      <c r="E40" s="43">
        <f>SUM(E28:E39)</f>
        <v>5325</v>
      </c>
      <c r="F40" s="43">
        <f>SUM(F28:F39)</f>
        <v>0</v>
      </c>
      <c r="G40" s="43">
        <f>SUM(G28:G39)</f>
        <v>0</v>
      </c>
      <c r="H40" s="52"/>
    </row>
    <row r="41" spans="1:8" ht="9" customHeight="1" x14ac:dyDescent="0.25">
      <c r="A41" s="33"/>
      <c r="B41" s="5"/>
      <c r="C41" s="5"/>
      <c r="D41" s="42"/>
      <c r="E41" s="39"/>
      <c r="F41" s="39"/>
      <c r="G41" s="39"/>
      <c r="H41" s="56"/>
    </row>
    <row r="42" spans="1:8" ht="39" x14ac:dyDescent="0.25">
      <c r="A42" s="77" t="s">
        <v>29</v>
      </c>
      <c r="B42" s="294" t="s">
        <v>30</v>
      </c>
      <c r="C42" s="294"/>
      <c r="D42" s="73" t="s">
        <v>31</v>
      </c>
      <c r="E42" s="2" t="str">
        <f>$E$6</f>
        <v>Stone</v>
      </c>
      <c r="F42" s="2" t="str">
        <f>$F$6</f>
        <v>Co-Investigator 1</v>
      </c>
      <c r="G42" s="2" t="str">
        <f>$G$6</f>
        <v>Co-Investigator 2</v>
      </c>
      <c r="H42" s="78" t="s">
        <v>9</v>
      </c>
    </row>
    <row r="43" spans="1:8" x14ac:dyDescent="0.25">
      <c r="A43" s="66" t="s">
        <v>45</v>
      </c>
      <c r="B43" s="295"/>
      <c r="C43" s="295"/>
      <c r="D43" s="7"/>
      <c r="E43" s="24">
        <f>B43*D43</f>
        <v>0</v>
      </c>
      <c r="F43" s="24"/>
      <c r="G43" s="24"/>
      <c r="H43" s="54"/>
    </row>
    <row r="44" spans="1:8" x14ac:dyDescent="0.25">
      <c r="A44" s="66"/>
      <c r="B44" s="240"/>
      <c r="C44" s="240"/>
      <c r="D44" s="8"/>
      <c r="E44" s="24"/>
      <c r="F44" s="24"/>
      <c r="G44" s="24"/>
      <c r="H44" s="55"/>
    </row>
    <row r="45" spans="1:8" x14ac:dyDescent="0.25">
      <c r="A45" s="67"/>
      <c r="B45" s="239"/>
      <c r="C45" s="238"/>
      <c r="D45" s="8"/>
      <c r="E45" s="24"/>
      <c r="F45" s="24"/>
      <c r="G45" s="24"/>
      <c r="H45" s="55"/>
    </row>
    <row r="46" spans="1:8" x14ac:dyDescent="0.25">
      <c r="A46" s="33"/>
      <c r="B46" s="5"/>
      <c r="C46" s="5"/>
      <c r="D46" s="50" t="s">
        <v>14</v>
      </c>
      <c r="E46" s="43">
        <f>SUM(E43:E45)</f>
        <v>0</v>
      </c>
      <c r="F46" s="43">
        <f>SUM(F43:F45)</f>
        <v>0</v>
      </c>
      <c r="G46" s="43">
        <f>SUM(G43:G45)</f>
        <v>0</v>
      </c>
      <c r="H46" s="57"/>
    </row>
    <row r="47" spans="1:8" ht="9" customHeight="1" x14ac:dyDescent="0.25">
      <c r="A47" s="33"/>
      <c r="B47" s="5"/>
      <c r="C47" s="5"/>
      <c r="D47" s="5"/>
      <c r="E47" s="48"/>
      <c r="F47" s="48"/>
      <c r="G47" s="48"/>
      <c r="H47" s="18"/>
    </row>
    <row r="48" spans="1:8" ht="39" x14ac:dyDescent="0.25">
      <c r="A48" s="252" t="s">
        <v>32</v>
      </c>
      <c r="B48" s="253"/>
      <c r="C48" s="253"/>
      <c r="D48" s="254"/>
      <c r="E48" s="106" t="str">
        <f>$E$6</f>
        <v>Stone</v>
      </c>
      <c r="F48" s="106" t="str">
        <f>$F$6</f>
        <v>Co-Investigator 1</v>
      </c>
      <c r="G48" s="106" t="str">
        <f>$G$6</f>
        <v>Co-Investigator 2</v>
      </c>
      <c r="H48" s="181" t="s">
        <v>9</v>
      </c>
    </row>
    <row r="49" spans="1:8" x14ac:dyDescent="0.25">
      <c r="A49" s="249" t="s">
        <v>44</v>
      </c>
      <c r="B49" s="250"/>
      <c r="C49" s="250"/>
      <c r="D49" s="251"/>
      <c r="E49" s="30"/>
      <c r="F49" s="30"/>
      <c r="G49" s="30"/>
      <c r="H49" s="54"/>
    </row>
    <row r="50" spans="1:8" x14ac:dyDescent="0.25">
      <c r="A50" s="279"/>
      <c r="B50" s="280"/>
      <c r="C50" s="280"/>
      <c r="D50" s="281"/>
      <c r="E50" s="30"/>
      <c r="F50" s="30"/>
      <c r="G50" s="30"/>
      <c r="H50" s="55"/>
    </row>
    <row r="51" spans="1:8" x14ac:dyDescent="0.25">
      <c r="A51" s="33"/>
      <c r="B51" s="5"/>
      <c r="C51" s="5"/>
      <c r="D51" s="50" t="s">
        <v>14</v>
      </c>
      <c r="E51" s="65">
        <f>SUM(E49:E50)</f>
        <v>0</v>
      </c>
      <c r="F51" s="65">
        <f>SUM(F49:F50)</f>
        <v>0</v>
      </c>
      <c r="G51" s="65">
        <f>SUM(G49:G50)</f>
        <v>0</v>
      </c>
      <c r="H51" s="62"/>
    </row>
    <row r="52" spans="1:8" ht="9" customHeight="1" x14ac:dyDescent="0.25">
      <c r="A52" s="33"/>
      <c r="B52" s="5"/>
      <c r="C52" s="5"/>
      <c r="D52" s="42"/>
      <c r="E52" s="39"/>
      <c r="F52" s="39"/>
      <c r="G52" s="39"/>
      <c r="H52" s="56"/>
    </row>
    <row r="53" spans="1:8" ht="39" x14ac:dyDescent="0.25">
      <c r="A53" s="252" t="s">
        <v>95</v>
      </c>
      <c r="B53" s="253"/>
      <c r="C53" s="253"/>
      <c r="D53" s="254"/>
      <c r="E53" s="2" t="str">
        <f>$E$6</f>
        <v>Stone</v>
      </c>
      <c r="F53" s="2" t="str">
        <f>$F$6</f>
        <v>Co-Investigator 1</v>
      </c>
      <c r="G53" s="2" t="str">
        <f>$G$6</f>
        <v>Co-Investigator 2</v>
      </c>
      <c r="H53" s="79" t="s">
        <v>9</v>
      </c>
    </row>
    <row r="54" spans="1:8" ht="39" x14ac:dyDescent="0.25">
      <c r="A54" s="291" t="s">
        <v>115</v>
      </c>
      <c r="B54" s="292"/>
      <c r="C54" s="292"/>
      <c r="D54" s="293"/>
      <c r="E54" s="29">
        <f>Subcontract!B3</f>
        <v>37413.08</v>
      </c>
      <c r="F54" s="29"/>
      <c r="G54" s="29"/>
      <c r="H54" s="54" t="s">
        <v>106</v>
      </c>
    </row>
    <row r="55" spans="1:8" x14ac:dyDescent="0.25">
      <c r="A55" s="279"/>
      <c r="B55" s="280"/>
      <c r="C55" s="280"/>
      <c r="D55" s="281"/>
      <c r="E55" s="29"/>
      <c r="F55" s="29"/>
      <c r="G55" s="29"/>
      <c r="H55" s="55"/>
    </row>
    <row r="56" spans="1:8" x14ac:dyDescent="0.25">
      <c r="A56" s="33"/>
      <c r="B56" s="5"/>
      <c r="C56" s="5"/>
      <c r="D56" s="50" t="s">
        <v>14</v>
      </c>
      <c r="E56" s="64">
        <f>SUM(E54:E55)</f>
        <v>37413.08</v>
      </c>
      <c r="F56" s="64">
        <f>SUM(F54:F55)</f>
        <v>0</v>
      </c>
      <c r="G56" s="64">
        <f>SUM(G54:G55)</f>
        <v>0</v>
      </c>
      <c r="H56" s="62"/>
    </row>
    <row r="57" spans="1:8" ht="9" customHeight="1" x14ac:dyDescent="0.25">
      <c r="A57" s="33"/>
      <c r="B57" s="5"/>
      <c r="C57" s="5"/>
      <c r="D57" s="42"/>
      <c r="E57" s="39"/>
      <c r="F57" s="39"/>
      <c r="G57" s="39"/>
      <c r="H57" s="56"/>
    </row>
    <row r="58" spans="1:8" ht="39" x14ac:dyDescent="0.25">
      <c r="A58" s="252" t="s">
        <v>62</v>
      </c>
      <c r="B58" s="253"/>
      <c r="C58" s="253"/>
      <c r="D58" s="253"/>
      <c r="E58" s="2" t="str">
        <f>$E$6</f>
        <v>Stone</v>
      </c>
      <c r="F58" s="2" t="str">
        <f>$F$6</f>
        <v>Co-Investigator 1</v>
      </c>
      <c r="G58" s="2" t="str">
        <f>$G$6</f>
        <v>Co-Investigator 2</v>
      </c>
      <c r="H58" s="78" t="s">
        <v>9</v>
      </c>
    </row>
    <row r="59" spans="1:8" x14ac:dyDescent="0.25">
      <c r="A59" s="291"/>
      <c r="B59" s="292"/>
      <c r="C59" s="292"/>
      <c r="D59" s="293"/>
      <c r="E59" s="29"/>
      <c r="F59" s="29"/>
      <c r="G59" s="29"/>
      <c r="H59" s="47"/>
    </row>
    <row r="60" spans="1:8" x14ac:dyDescent="0.25">
      <c r="A60" s="279"/>
      <c r="B60" s="280"/>
      <c r="C60" s="280"/>
      <c r="D60" s="281"/>
      <c r="E60" s="29"/>
      <c r="F60" s="29"/>
      <c r="G60" s="29"/>
      <c r="H60" s="46"/>
    </row>
    <row r="61" spans="1:8" x14ac:dyDescent="0.25">
      <c r="A61" s="33"/>
      <c r="B61" s="5"/>
      <c r="C61" s="5"/>
      <c r="D61" s="50" t="s">
        <v>14</v>
      </c>
      <c r="E61" s="64">
        <f>SUM(E59:E60)</f>
        <v>0</v>
      </c>
      <c r="F61" s="64">
        <f>SUM(F59:F60)</f>
        <v>0</v>
      </c>
      <c r="G61" s="64">
        <f>SUM(G59:G60)</f>
        <v>0</v>
      </c>
      <c r="H61" s="62"/>
    </row>
    <row r="62" spans="1:8" ht="9" customHeight="1" x14ac:dyDescent="0.25">
      <c r="A62" s="34"/>
      <c r="B62" s="5"/>
      <c r="C62" s="5"/>
      <c r="D62" s="42"/>
      <c r="E62" s="39"/>
      <c r="F62" s="39"/>
      <c r="G62" s="39"/>
      <c r="H62" s="56"/>
    </row>
    <row r="63" spans="1:8" ht="39" x14ac:dyDescent="0.25">
      <c r="A63" s="77" t="s">
        <v>33</v>
      </c>
      <c r="B63" s="261" t="s">
        <v>34</v>
      </c>
      <c r="C63" s="261"/>
      <c r="D63" s="72" t="s">
        <v>35</v>
      </c>
      <c r="E63" s="2" t="str">
        <f>$E$6</f>
        <v>Stone</v>
      </c>
      <c r="F63" s="2" t="str">
        <f>$F$6</f>
        <v>Co-Investigator 1</v>
      </c>
      <c r="G63" s="2" t="str">
        <f>$G$6</f>
        <v>Co-Investigator 2</v>
      </c>
      <c r="H63" s="78" t="s">
        <v>9</v>
      </c>
    </row>
    <row r="64" spans="1:8" x14ac:dyDescent="0.25">
      <c r="A64" s="40" t="str">
        <f>E5</f>
        <v>UO</v>
      </c>
      <c r="B64" s="262">
        <f>E13+E19+E25+E40+E51+E61+IF(E56&gt;25000,25000,0)+IF(E56&lt;=25000,E56,0)</f>
        <v>49075</v>
      </c>
      <c r="C64" s="263"/>
      <c r="D64" s="16">
        <v>0.495</v>
      </c>
      <c r="E64" s="28">
        <f>B64*D64</f>
        <v>24292.125</v>
      </c>
      <c r="F64" s="28"/>
      <c r="G64" s="28"/>
      <c r="H64" s="63"/>
    </row>
    <row r="65" spans="1:8" x14ac:dyDescent="0.25">
      <c r="A65" s="40" t="str">
        <f>F5</f>
        <v>Co-I1 University</v>
      </c>
      <c r="B65" s="264">
        <f>F13+F19+F25+F40+F51+F61+IF(F56&gt;25000,25000,0)+IF(F56&lt;=25000,F56,0)</f>
        <v>0</v>
      </c>
      <c r="C65" s="265"/>
      <c r="D65" s="17"/>
      <c r="E65" s="29"/>
      <c r="F65" s="29">
        <f>B65*D65</f>
        <v>0</v>
      </c>
      <c r="G65" s="29"/>
      <c r="H65" s="55"/>
    </row>
    <row r="66" spans="1:8" ht="13.5" customHeight="1" x14ac:dyDescent="0.25">
      <c r="A66" s="41" t="str">
        <f>G5</f>
        <v>Co-I2 University</v>
      </c>
      <c r="B66" s="264">
        <f>G13+G19+G25+G40+G51+G61+IF(G56&gt;25000,25000,0)+IF(G56&lt;=25000,G56,0)</f>
        <v>0</v>
      </c>
      <c r="C66" s="265"/>
      <c r="D66" s="17"/>
      <c r="E66" s="29"/>
      <c r="F66" s="29"/>
      <c r="G66" s="29">
        <f>B66*D66</f>
        <v>0</v>
      </c>
      <c r="H66" s="55"/>
    </row>
    <row r="67" spans="1:8" x14ac:dyDescent="0.25">
      <c r="A67" s="35"/>
      <c r="B67" s="18"/>
      <c r="C67" s="18"/>
      <c r="D67" s="50" t="s">
        <v>14</v>
      </c>
      <c r="E67" s="60">
        <f>SUM(E64:E66)</f>
        <v>24292.125</v>
      </c>
      <c r="F67" s="61">
        <f>SUM(F64:F66)</f>
        <v>0</v>
      </c>
      <c r="G67" s="61">
        <f>SUM(G64:G66)</f>
        <v>0</v>
      </c>
      <c r="H67" s="62"/>
    </row>
    <row r="68" spans="1:8" ht="8.1" customHeight="1" thickBot="1" x14ac:dyDescent="0.3">
      <c r="A68" s="35"/>
      <c r="B68" s="18"/>
      <c r="C68" s="18"/>
      <c r="D68" s="5"/>
      <c r="E68" s="85"/>
      <c r="F68" s="86"/>
      <c r="G68" s="95"/>
      <c r="H68" s="87"/>
    </row>
    <row r="69" spans="1:8" ht="15.75" customHeight="1" x14ac:dyDescent="0.25">
      <c r="A69" s="33"/>
      <c r="B69" s="19"/>
      <c r="C69" s="19"/>
      <c r="D69" s="19"/>
      <c r="E69" s="96"/>
      <c r="F69" s="96"/>
      <c r="G69" s="97"/>
      <c r="H69" s="91" t="s">
        <v>61</v>
      </c>
    </row>
    <row r="70" spans="1:8" ht="16.5" thickBot="1" x14ac:dyDescent="0.3">
      <c r="A70" s="33"/>
      <c r="B70" s="33"/>
      <c r="C70" s="19"/>
      <c r="D70" s="88" t="s">
        <v>64</v>
      </c>
      <c r="E70" s="89">
        <f>E13+E19+E25+E40+E46+E51+E56+E61+E67</f>
        <v>85780.205000000002</v>
      </c>
      <c r="F70" s="89">
        <f>F13+F19+F25+F40+F46+F51+F56+F61+F67</f>
        <v>0</v>
      </c>
      <c r="G70" s="98">
        <f>G13+G19+G25+G40+G46+G51+G56+G61+G67</f>
        <v>0</v>
      </c>
      <c r="H70" s="90">
        <f>SUM(E70:G70)</f>
        <v>85780.205000000002</v>
      </c>
    </row>
    <row r="71" spans="1:8" ht="9" customHeight="1" x14ac:dyDescent="0.25">
      <c r="A71" s="33"/>
      <c r="B71" s="33"/>
      <c r="C71" s="19"/>
      <c r="D71" s="19"/>
      <c r="E71" s="19"/>
      <c r="F71" s="19"/>
      <c r="G71" s="19"/>
      <c r="H71" s="19"/>
    </row>
    <row r="72" spans="1:8" ht="14.25" customHeight="1" x14ac:dyDescent="0.25">
      <c r="A72" s="210"/>
      <c r="B72" s="269" t="s">
        <v>80</v>
      </c>
      <c r="C72" s="270"/>
      <c r="D72" s="270"/>
      <c r="E72" s="270"/>
      <c r="F72" s="270"/>
      <c r="G72" s="270"/>
      <c r="H72" s="271"/>
    </row>
    <row r="73" spans="1:8" ht="14.25" customHeight="1" x14ac:dyDescent="0.25">
      <c r="A73" s="211"/>
      <c r="B73" s="266" t="s">
        <v>78</v>
      </c>
      <c r="C73" s="267"/>
      <c r="D73" s="267"/>
      <c r="E73" s="267"/>
      <c r="F73" s="267"/>
      <c r="G73" s="268"/>
      <c r="H73" s="206">
        <f>H70</f>
        <v>85780.205000000002</v>
      </c>
    </row>
    <row r="74" spans="1:8" ht="25.35" customHeight="1" x14ac:dyDescent="0.25">
      <c r="A74" s="212"/>
      <c r="B74" s="272" t="s">
        <v>83</v>
      </c>
      <c r="C74" s="273"/>
      <c r="D74" s="276" t="s">
        <v>81</v>
      </c>
      <c r="E74" s="277"/>
      <c r="F74" s="277"/>
      <c r="G74" s="278"/>
      <c r="H74" s="205">
        <v>2500</v>
      </c>
    </row>
    <row r="75" spans="1:8" ht="25.35" customHeight="1" x14ac:dyDescent="0.25">
      <c r="A75" s="213"/>
      <c r="B75" s="274"/>
      <c r="C75" s="275"/>
      <c r="D75" s="276" t="s">
        <v>82</v>
      </c>
      <c r="E75" s="277"/>
      <c r="F75" s="277"/>
      <c r="G75" s="278"/>
      <c r="H75" s="205">
        <v>1200</v>
      </c>
    </row>
    <row r="76" spans="1:8" ht="14.25" customHeight="1" x14ac:dyDescent="0.25">
      <c r="A76" s="214"/>
      <c r="B76" s="255" t="s">
        <v>79</v>
      </c>
      <c r="C76" s="256"/>
      <c r="D76" s="256"/>
      <c r="E76" s="256"/>
      <c r="F76" s="256"/>
      <c r="G76" s="257"/>
      <c r="H76" s="205">
        <f>SUM(H73:H75)</f>
        <v>89480.205000000002</v>
      </c>
    </row>
    <row r="77" spans="1:8" s="104" customFormat="1" ht="9" customHeight="1" x14ac:dyDescent="0.25">
      <c r="A77" s="136"/>
      <c r="B77" s="136"/>
      <c r="C77" s="123"/>
      <c r="D77" s="202"/>
      <c r="E77" s="203"/>
      <c r="F77" s="203"/>
      <c r="G77" s="203"/>
      <c r="H77" s="204"/>
    </row>
    <row r="78" spans="1:8" ht="39" x14ac:dyDescent="0.25">
      <c r="A78" s="36"/>
      <c r="B78" s="258" t="s">
        <v>36</v>
      </c>
      <c r="C78" s="259"/>
      <c r="D78" s="260"/>
      <c r="E78" s="2" t="str">
        <f>$E$6</f>
        <v>Stone</v>
      </c>
      <c r="F78" s="2" t="str">
        <f>$F$6</f>
        <v>Co-Investigator 1</v>
      </c>
      <c r="G78" s="92" t="str">
        <f>$G$6</f>
        <v>Co-Investigator 2</v>
      </c>
      <c r="H78" s="99" t="s">
        <v>63</v>
      </c>
    </row>
    <row r="79" spans="1:8" x14ac:dyDescent="0.25">
      <c r="A79" s="33"/>
      <c r="B79" s="288" t="s">
        <v>108</v>
      </c>
      <c r="C79" s="289"/>
      <c r="D79" s="290"/>
      <c r="E79" s="27">
        <v>54780</v>
      </c>
      <c r="F79" s="27"/>
      <c r="G79" s="93"/>
      <c r="H79" s="94">
        <f>SUM(E79:G79)</f>
        <v>54780</v>
      </c>
    </row>
    <row r="80" spans="1:8" x14ac:dyDescent="0.25">
      <c r="A80" s="33"/>
      <c r="B80" s="246" t="s">
        <v>116</v>
      </c>
      <c r="C80" s="247"/>
      <c r="D80" s="248"/>
      <c r="E80" s="27">
        <v>35000</v>
      </c>
      <c r="F80" s="27"/>
      <c r="G80" s="93"/>
      <c r="H80" s="94">
        <f t="shared" ref="H80:H82" si="3">SUM(E80:G80)</f>
        <v>35000</v>
      </c>
    </row>
    <row r="81" spans="1:8" x14ac:dyDescent="0.25">
      <c r="A81" s="33"/>
      <c r="B81" s="246" t="s">
        <v>38</v>
      </c>
      <c r="C81" s="247"/>
      <c r="D81" s="248"/>
      <c r="E81" s="27"/>
      <c r="F81" s="27"/>
      <c r="G81" s="93"/>
      <c r="H81" s="94">
        <f t="shared" si="3"/>
        <v>0</v>
      </c>
    </row>
    <row r="82" spans="1:8" ht="15.75" thickBot="1" x14ac:dyDescent="0.3">
      <c r="A82" s="33"/>
      <c r="B82" s="246" t="s">
        <v>39</v>
      </c>
      <c r="C82" s="247"/>
      <c r="D82" s="248"/>
      <c r="E82" s="27"/>
      <c r="F82" s="27"/>
      <c r="G82" s="93"/>
      <c r="H82" s="94">
        <f t="shared" si="3"/>
        <v>0</v>
      </c>
    </row>
    <row r="83" spans="1:8" ht="16.5" thickBot="1" x14ac:dyDescent="0.3">
      <c r="A83" s="35"/>
      <c r="B83" s="284" t="str">
        <f>IF(H83&lt;H76,"MATCH UNDER REQUIREMENT!"," ")</f>
        <v xml:space="preserve"> </v>
      </c>
      <c r="C83" s="284"/>
      <c r="D83" s="284"/>
      <c r="E83" s="285"/>
      <c r="F83" s="282" t="s">
        <v>65</v>
      </c>
      <c r="G83" s="283"/>
      <c r="H83" s="100">
        <f>SUM(H79:H82)</f>
        <v>89780</v>
      </c>
    </row>
    <row r="84" spans="1:8" ht="9" customHeight="1" x14ac:dyDescent="0.25">
      <c r="A84" s="33"/>
      <c r="B84" s="18"/>
      <c r="C84" s="37"/>
      <c r="D84" s="37"/>
      <c r="E84" s="37"/>
      <c r="F84" s="37"/>
      <c r="G84" s="37"/>
      <c r="H84" s="37"/>
    </row>
  </sheetData>
  <mergeCells count="50">
    <mergeCell ref="F83:G83"/>
    <mergeCell ref="B83:E83"/>
    <mergeCell ref="B3:C3"/>
    <mergeCell ref="A1:H1"/>
    <mergeCell ref="B79:D79"/>
    <mergeCell ref="B80:D80"/>
    <mergeCell ref="B81:D81"/>
    <mergeCell ref="A50:D50"/>
    <mergeCell ref="A53:D53"/>
    <mergeCell ref="A54:D54"/>
    <mergeCell ref="A55:D55"/>
    <mergeCell ref="A58:D58"/>
    <mergeCell ref="A59:D59"/>
    <mergeCell ref="B42:C42"/>
    <mergeCell ref="B43:C43"/>
    <mergeCell ref="B44:C44"/>
    <mergeCell ref="B36:C36"/>
    <mergeCell ref="B37:C37"/>
    <mergeCell ref="B38:C38"/>
    <mergeCell ref="B39:C39"/>
    <mergeCell ref="A60:D60"/>
    <mergeCell ref="B82:D82"/>
    <mergeCell ref="A49:D49"/>
    <mergeCell ref="B45:C45"/>
    <mergeCell ref="A48:D48"/>
    <mergeCell ref="B76:G76"/>
    <mergeCell ref="B78:D78"/>
    <mergeCell ref="B63:C63"/>
    <mergeCell ref="B64:C64"/>
    <mergeCell ref="B65:C65"/>
    <mergeCell ref="B66:C66"/>
    <mergeCell ref="B73:G73"/>
    <mergeCell ref="B72:H72"/>
    <mergeCell ref="B74:C75"/>
    <mergeCell ref="D74:G74"/>
    <mergeCell ref="D75:G75"/>
    <mergeCell ref="A5:D5"/>
    <mergeCell ref="B34:C34"/>
    <mergeCell ref="B35:C35"/>
    <mergeCell ref="B33:C33"/>
    <mergeCell ref="B21:C21"/>
    <mergeCell ref="B22:C22"/>
    <mergeCell ref="B23:C23"/>
    <mergeCell ref="B24:C24"/>
    <mergeCell ref="B27:C27"/>
    <mergeCell ref="B28:C28"/>
    <mergeCell ref="B29:C29"/>
    <mergeCell ref="B30:C30"/>
    <mergeCell ref="B31:C31"/>
    <mergeCell ref="B32:C32"/>
  </mergeCells>
  <pageMargins left="0.5" right="0.5" top="0.5" bottom="0.5" header="0.3" footer="0.3"/>
  <pageSetup scale="90" fitToHeight="0"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view="pageLayout" zoomScaleNormal="100" workbookViewId="0">
      <selection activeCell="C15" sqref="C15"/>
    </sheetView>
  </sheetViews>
  <sheetFormatPr defaultRowHeight="15" x14ac:dyDescent="0.25"/>
  <cols>
    <col min="1" max="1" width="18.140625" style="104" customWidth="1"/>
    <col min="2" max="2" width="9.140625" style="104"/>
    <col min="3" max="3" width="6.85546875" style="104" customWidth="1"/>
    <col min="4" max="4" width="8.7109375" style="104" customWidth="1"/>
    <col min="5" max="5" width="11" style="104" bestFit="1" customWidth="1"/>
    <col min="6" max="6" width="10.7109375" style="104" customWidth="1"/>
    <col min="7" max="7" width="11.140625" style="104" customWidth="1"/>
    <col min="8" max="8" width="29" style="104" customWidth="1"/>
    <col min="9" max="16384" width="9.140625" style="104"/>
  </cols>
  <sheetData>
    <row r="1" spans="1:8" ht="23.25" x14ac:dyDescent="0.35">
      <c r="A1" s="287" t="s">
        <v>84</v>
      </c>
      <c r="B1" s="287"/>
      <c r="C1" s="287"/>
      <c r="D1" s="287"/>
      <c r="E1" s="287"/>
      <c r="F1" s="287"/>
      <c r="G1" s="287"/>
      <c r="H1" s="287"/>
    </row>
    <row r="2" spans="1:8" ht="15.75" x14ac:dyDescent="0.25">
      <c r="A2" s="171" t="s">
        <v>0</v>
      </c>
      <c r="B2" s="218" t="str">
        <f>'Budget Form'!B2</f>
        <v>Assessing Pedestrian Safety at Unmarked Crosswalks</v>
      </c>
      <c r="C2" s="172"/>
      <c r="D2" s="172"/>
      <c r="E2" s="172"/>
      <c r="F2" s="172"/>
      <c r="G2" s="172"/>
      <c r="H2" s="172"/>
    </row>
    <row r="3" spans="1:8" ht="15.75" x14ac:dyDescent="0.25">
      <c r="A3" s="134" t="s">
        <v>1</v>
      </c>
      <c r="B3" s="286">
        <f>SUM(E65:G65)</f>
        <v>37413.08</v>
      </c>
      <c r="C3" s="286"/>
      <c r="D3" s="105"/>
      <c r="E3" s="126" t="s">
        <v>41</v>
      </c>
      <c r="F3" s="129">
        <v>41122</v>
      </c>
      <c r="G3" s="126" t="s">
        <v>42</v>
      </c>
      <c r="H3" s="129">
        <v>41639</v>
      </c>
    </row>
    <row r="4" spans="1:8" ht="9.75" customHeight="1" x14ac:dyDescent="0.25">
      <c r="A4" s="135"/>
      <c r="B4" s="124"/>
      <c r="C4" s="125"/>
      <c r="D4" s="105"/>
      <c r="E4" s="105"/>
      <c r="F4" s="105"/>
      <c r="G4" s="105"/>
      <c r="H4" s="105"/>
    </row>
    <row r="5" spans="1:8" ht="39" x14ac:dyDescent="0.25">
      <c r="A5" s="296" t="s">
        <v>120</v>
      </c>
      <c r="B5" s="296"/>
      <c r="C5" s="296"/>
      <c r="D5" s="297"/>
      <c r="E5" s="173" t="s">
        <v>117</v>
      </c>
      <c r="F5" s="173" t="s">
        <v>85</v>
      </c>
      <c r="G5" s="173" t="s">
        <v>86</v>
      </c>
      <c r="H5" s="105"/>
    </row>
    <row r="6" spans="1:8" ht="26.25" x14ac:dyDescent="0.25">
      <c r="A6" s="174" t="s">
        <v>4</v>
      </c>
      <c r="B6" s="175" t="s">
        <v>5</v>
      </c>
      <c r="C6" s="175" t="s">
        <v>6</v>
      </c>
      <c r="D6" s="176" t="s">
        <v>7</v>
      </c>
      <c r="E6" s="106" t="s">
        <v>109</v>
      </c>
      <c r="F6" s="106" t="s">
        <v>87</v>
      </c>
      <c r="G6" s="106" t="s">
        <v>90</v>
      </c>
      <c r="H6" s="177" t="s">
        <v>9</v>
      </c>
    </row>
    <row r="7" spans="1:8" x14ac:dyDescent="0.25">
      <c r="A7" s="143" t="s">
        <v>110</v>
      </c>
      <c r="B7" s="113">
        <v>65000</v>
      </c>
      <c r="C7" s="113">
        <v>0.02</v>
      </c>
      <c r="D7" s="107">
        <v>1</v>
      </c>
      <c r="E7" s="127">
        <f>(B7*C7)*D7</f>
        <v>1300</v>
      </c>
      <c r="F7" s="127"/>
      <c r="G7" s="127"/>
      <c r="H7" s="148" t="s">
        <v>100</v>
      </c>
    </row>
    <row r="8" spans="1:8" x14ac:dyDescent="0.25">
      <c r="A8" s="143" t="s">
        <v>111</v>
      </c>
      <c r="B8" s="119">
        <v>65000</v>
      </c>
      <c r="C8" s="115">
        <v>0.02</v>
      </c>
      <c r="D8" s="118">
        <v>1</v>
      </c>
      <c r="E8" s="128">
        <f>(B8*C8)*D8</f>
        <v>1300</v>
      </c>
      <c r="F8" s="128"/>
      <c r="G8" s="128"/>
      <c r="H8" s="149"/>
    </row>
    <row r="9" spans="1:8" x14ac:dyDescent="0.25">
      <c r="A9" s="143" t="s">
        <v>10</v>
      </c>
      <c r="B9" s="119"/>
      <c r="C9" s="119"/>
      <c r="D9" s="108"/>
      <c r="E9" s="128"/>
      <c r="F9" s="128">
        <f>(B9*C9)*D9</f>
        <v>0</v>
      </c>
      <c r="G9" s="128"/>
      <c r="H9" s="150"/>
    </row>
    <row r="10" spans="1:8" x14ac:dyDescent="0.25">
      <c r="A10" s="143" t="s">
        <v>11</v>
      </c>
      <c r="B10" s="119"/>
      <c r="C10" s="115"/>
      <c r="D10" s="118"/>
      <c r="E10" s="128"/>
      <c r="F10" s="128">
        <f>(B10*C10)*D10</f>
        <v>0</v>
      </c>
      <c r="G10" s="128"/>
      <c r="H10" s="149"/>
    </row>
    <row r="11" spans="1:8" x14ac:dyDescent="0.25">
      <c r="A11" s="143" t="s">
        <v>12</v>
      </c>
      <c r="B11" s="119"/>
      <c r="C11" s="119"/>
      <c r="D11" s="108"/>
      <c r="E11" s="128"/>
      <c r="F11" s="128"/>
      <c r="G11" s="128">
        <f>(B11*C11)*D11</f>
        <v>0</v>
      </c>
      <c r="H11" s="150"/>
    </row>
    <row r="12" spans="1:8" x14ac:dyDescent="0.25">
      <c r="A12" s="144" t="s">
        <v>13</v>
      </c>
      <c r="B12" s="119"/>
      <c r="C12" s="115"/>
      <c r="D12" s="118"/>
      <c r="E12" s="128"/>
      <c r="F12" s="128"/>
      <c r="G12" s="128">
        <f>(B12*C12)*D12</f>
        <v>0</v>
      </c>
      <c r="H12" s="149"/>
    </row>
    <row r="13" spans="1:8" x14ac:dyDescent="0.25">
      <c r="A13" s="136"/>
      <c r="B13" s="136"/>
      <c r="C13" s="109"/>
      <c r="D13" s="152" t="s">
        <v>14</v>
      </c>
      <c r="E13" s="147">
        <f>SUM(E7:E12)</f>
        <v>2600</v>
      </c>
      <c r="F13" s="147">
        <f t="shared" ref="F13:G13" si="0">SUM(F7:F12)</f>
        <v>0</v>
      </c>
      <c r="G13" s="147">
        <f t="shared" si="0"/>
        <v>0</v>
      </c>
      <c r="H13" s="155"/>
    </row>
    <row r="14" spans="1:8" ht="9" customHeight="1" x14ac:dyDescent="0.25">
      <c r="A14" s="136"/>
      <c r="B14" s="110"/>
      <c r="C14" s="109"/>
      <c r="D14" s="145"/>
      <c r="E14" s="154"/>
      <c r="F14" s="154"/>
      <c r="G14" s="154"/>
      <c r="H14" s="154"/>
    </row>
    <row r="15" spans="1:8" ht="39" x14ac:dyDescent="0.25">
      <c r="A15" s="182" t="s">
        <v>15</v>
      </c>
      <c r="B15" s="207" t="s">
        <v>89</v>
      </c>
      <c r="C15" s="183" t="s">
        <v>16</v>
      </c>
      <c r="D15" s="183" t="s">
        <v>7</v>
      </c>
      <c r="E15" s="106" t="str">
        <f>$E$6</f>
        <v>Walker</v>
      </c>
      <c r="F15" s="106" t="str">
        <f>$F$6</f>
        <v>Investigator 2</v>
      </c>
      <c r="G15" s="106" t="str">
        <f>$G$6</f>
        <v>Investigator 3</v>
      </c>
      <c r="H15" s="178" t="s">
        <v>9</v>
      </c>
    </row>
    <row r="16" spans="1:8" x14ac:dyDescent="0.25">
      <c r="A16" s="143" t="s">
        <v>101</v>
      </c>
      <c r="B16" s="119">
        <v>2500</v>
      </c>
      <c r="C16" s="119">
        <v>0.3</v>
      </c>
      <c r="D16" s="111">
        <v>9</v>
      </c>
      <c r="E16" s="128">
        <f>(B16*C16)*D16</f>
        <v>6750</v>
      </c>
      <c r="F16" s="128"/>
      <c r="G16" s="128"/>
      <c r="H16" s="157"/>
    </row>
    <row r="17" spans="1:8" x14ac:dyDescent="0.25">
      <c r="A17" s="143" t="s">
        <v>18</v>
      </c>
      <c r="B17" s="115"/>
      <c r="C17" s="115"/>
      <c r="D17" s="112"/>
      <c r="E17" s="128"/>
      <c r="F17" s="128"/>
      <c r="G17" s="128"/>
      <c r="H17" s="158"/>
    </row>
    <row r="18" spans="1:8" x14ac:dyDescent="0.25">
      <c r="A18" s="144" t="s">
        <v>19</v>
      </c>
      <c r="B18" s="115"/>
      <c r="C18" s="115"/>
      <c r="D18" s="112"/>
      <c r="E18" s="128"/>
      <c r="F18" s="128"/>
      <c r="G18" s="128"/>
      <c r="H18" s="158"/>
    </row>
    <row r="19" spans="1:8" x14ac:dyDescent="0.25">
      <c r="A19" s="136"/>
      <c r="B19" s="109"/>
      <c r="C19" s="109"/>
      <c r="D19" s="153" t="s">
        <v>14</v>
      </c>
      <c r="E19" s="156">
        <f>SUM(E16:E18)</f>
        <v>6750</v>
      </c>
      <c r="F19" s="146">
        <f>SUM(F16:F18)</f>
        <v>0</v>
      </c>
      <c r="G19" s="146">
        <f>SUM(G16:G18)</f>
        <v>0</v>
      </c>
      <c r="H19" s="155"/>
    </row>
    <row r="20" spans="1:8" ht="9" customHeight="1" x14ac:dyDescent="0.25">
      <c r="A20" s="136"/>
      <c r="B20" s="109"/>
      <c r="C20" s="109"/>
      <c r="D20" s="109"/>
      <c r="E20" s="151"/>
      <c r="F20" s="151"/>
      <c r="G20" s="151"/>
      <c r="H20" s="122"/>
    </row>
    <row r="21" spans="1:8" ht="39" x14ac:dyDescent="0.25">
      <c r="A21" s="182" t="s">
        <v>20</v>
      </c>
      <c r="B21" s="241" t="s">
        <v>21</v>
      </c>
      <c r="C21" s="241"/>
      <c r="D21" s="184" t="s">
        <v>22</v>
      </c>
      <c r="E21" s="106" t="str">
        <f>$E$6</f>
        <v>Walker</v>
      </c>
      <c r="F21" s="106" t="str">
        <f>$F$6</f>
        <v>Investigator 2</v>
      </c>
      <c r="G21" s="106" t="str">
        <f>$G$6</f>
        <v>Investigator 3</v>
      </c>
      <c r="H21" s="179" t="s">
        <v>9</v>
      </c>
    </row>
    <row r="22" spans="1:8" x14ac:dyDescent="0.25">
      <c r="A22" s="143" t="s">
        <v>112</v>
      </c>
      <c r="B22" s="242">
        <v>20</v>
      </c>
      <c r="C22" s="242"/>
      <c r="D22" s="114">
        <v>240</v>
      </c>
      <c r="E22" s="128">
        <f>B22*D22</f>
        <v>4800</v>
      </c>
      <c r="F22" s="128"/>
      <c r="G22" s="128"/>
      <c r="H22" s="150"/>
    </row>
    <row r="23" spans="1:8" x14ac:dyDescent="0.25">
      <c r="A23" s="143" t="s">
        <v>24</v>
      </c>
      <c r="B23" s="240"/>
      <c r="C23" s="240"/>
      <c r="D23" s="116"/>
      <c r="E23" s="128"/>
      <c r="F23" s="128"/>
      <c r="G23" s="128"/>
      <c r="H23" s="149"/>
    </row>
    <row r="24" spans="1:8" x14ac:dyDescent="0.25">
      <c r="A24" s="144" t="s">
        <v>25</v>
      </c>
      <c r="B24" s="240"/>
      <c r="C24" s="240"/>
      <c r="D24" s="116"/>
      <c r="E24" s="128"/>
      <c r="F24" s="128"/>
      <c r="G24" s="128"/>
      <c r="H24" s="149"/>
    </row>
    <row r="25" spans="1:8" x14ac:dyDescent="0.25">
      <c r="A25" s="136"/>
      <c r="B25" s="109"/>
      <c r="C25" s="109"/>
      <c r="D25" s="153" t="s">
        <v>14</v>
      </c>
      <c r="E25" s="146">
        <f>SUM(E22:E24)</f>
        <v>4800</v>
      </c>
      <c r="F25" s="146">
        <f>SUM(F22:F24)</f>
        <v>0</v>
      </c>
      <c r="G25" s="146">
        <f>SUM(G22:G24)</f>
        <v>0</v>
      </c>
      <c r="H25" s="160"/>
    </row>
    <row r="26" spans="1:8" ht="9" customHeight="1" x14ac:dyDescent="0.25">
      <c r="A26" s="136"/>
      <c r="B26" s="109"/>
      <c r="C26" s="109"/>
      <c r="D26" s="145"/>
      <c r="E26" s="141"/>
      <c r="F26" s="141"/>
      <c r="G26" s="141"/>
      <c r="H26" s="154"/>
    </row>
    <row r="27" spans="1:8" ht="39" x14ac:dyDescent="0.25">
      <c r="A27" s="185" t="s">
        <v>26</v>
      </c>
      <c r="B27" s="243" t="s">
        <v>27</v>
      </c>
      <c r="C27" s="243"/>
      <c r="D27" s="183" t="s">
        <v>28</v>
      </c>
      <c r="E27" s="106" t="str">
        <f>$E$6</f>
        <v>Walker</v>
      </c>
      <c r="F27" s="106" t="str">
        <f>$F$6</f>
        <v>Investigator 2</v>
      </c>
      <c r="G27" s="106" t="str">
        <f>$G$6</f>
        <v>Investigator 3</v>
      </c>
      <c r="H27" s="181" t="s">
        <v>9</v>
      </c>
    </row>
    <row r="28" spans="1:8" x14ac:dyDescent="0.25">
      <c r="A28" s="143" t="str">
        <f>A7</f>
        <v>Walker Academic Year</v>
      </c>
      <c r="B28" s="244">
        <f>E7</f>
        <v>1300</v>
      </c>
      <c r="C28" s="242"/>
      <c r="D28" s="117">
        <v>0.42</v>
      </c>
      <c r="E28" s="127">
        <f>B28*D28</f>
        <v>546</v>
      </c>
      <c r="F28" s="127"/>
      <c r="G28" s="127"/>
      <c r="H28" s="161" t="s">
        <v>103</v>
      </c>
    </row>
    <row r="29" spans="1:8" x14ac:dyDescent="0.25">
      <c r="A29" s="143" t="str">
        <f>A8</f>
        <v>Walker Summer Year</v>
      </c>
      <c r="B29" s="245">
        <f>E8</f>
        <v>1300</v>
      </c>
      <c r="C29" s="240"/>
      <c r="D29" s="112">
        <v>0.2</v>
      </c>
      <c r="E29" s="127">
        <f>B29*D29</f>
        <v>260</v>
      </c>
      <c r="F29" s="128"/>
      <c r="G29" s="128"/>
      <c r="H29" s="161" t="s">
        <v>103</v>
      </c>
    </row>
    <row r="30" spans="1:8" x14ac:dyDescent="0.25">
      <c r="A30" s="143" t="str">
        <f>A9</f>
        <v>Prof 2 Academic Year</v>
      </c>
      <c r="B30" s="239"/>
      <c r="C30" s="238"/>
      <c r="D30" s="112"/>
      <c r="E30" s="128"/>
      <c r="F30" s="128"/>
      <c r="G30" s="128"/>
      <c r="H30" s="162"/>
    </row>
    <row r="31" spans="1:8" x14ac:dyDescent="0.25">
      <c r="A31" s="217" t="str">
        <f t="shared" ref="A31:A33" si="1">A10</f>
        <v>Prof 2 Summer Year</v>
      </c>
      <c r="B31" s="239"/>
      <c r="C31" s="238"/>
      <c r="D31" s="112"/>
      <c r="E31" s="128"/>
      <c r="F31" s="128"/>
      <c r="G31" s="128"/>
      <c r="H31" s="162"/>
    </row>
    <row r="32" spans="1:8" x14ac:dyDescent="0.25">
      <c r="A32" s="217" t="str">
        <f t="shared" si="1"/>
        <v>Prof 3 Academic Year</v>
      </c>
      <c r="B32" s="239"/>
      <c r="C32" s="238"/>
      <c r="D32" s="112"/>
      <c r="E32" s="128"/>
      <c r="F32" s="128"/>
      <c r="G32" s="128"/>
      <c r="H32" s="162"/>
    </row>
    <row r="33" spans="1:8" x14ac:dyDescent="0.25">
      <c r="A33" s="217" t="str">
        <f t="shared" si="1"/>
        <v>Prof 3 Summer Year</v>
      </c>
      <c r="B33" s="240"/>
      <c r="C33" s="240"/>
      <c r="D33" s="112"/>
      <c r="E33" s="128"/>
      <c r="F33" s="128"/>
      <c r="G33" s="128"/>
      <c r="H33" s="162"/>
    </row>
    <row r="34" spans="1:8" x14ac:dyDescent="0.25">
      <c r="A34" s="143" t="str">
        <f>A16</f>
        <v>Smith</v>
      </c>
      <c r="B34" s="237">
        <f>SUM(E16)</f>
        <v>6750</v>
      </c>
      <c r="C34" s="238"/>
      <c r="D34" s="112">
        <v>0.1</v>
      </c>
      <c r="E34" s="127">
        <f>B34*D34</f>
        <v>675</v>
      </c>
      <c r="F34" s="128"/>
      <c r="G34" s="128"/>
      <c r="H34" s="161" t="s">
        <v>103</v>
      </c>
    </row>
    <row r="35" spans="1:8" x14ac:dyDescent="0.25">
      <c r="A35" s="143" t="str">
        <f>A17</f>
        <v>GRA 2</v>
      </c>
      <c r="B35" s="239"/>
      <c r="C35" s="238"/>
      <c r="D35" s="112"/>
      <c r="E35" s="128"/>
      <c r="F35" s="128"/>
      <c r="G35" s="128"/>
      <c r="H35" s="162"/>
    </row>
    <row r="36" spans="1:8" x14ac:dyDescent="0.25">
      <c r="A36" s="143" t="str">
        <f>A18</f>
        <v>GRA 3</v>
      </c>
      <c r="B36" s="239"/>
      <c r="C36" s="238"/>
      <c r="D36" s="112"/>
      <c r="E36" s="128"/>
      <c r="F36" s="128"/>
      <c r="G36" s="128"/>
      <c r="H36" s="162"/>
    </row>
    <row r="37" spans="1:8" x14ac:dyDescent="0.25">
      <c r="A37" s="143" t="str">
        <f>A22</f>
        <v>Johnson</v>
      </c>
      <c r="B37" s="237">
        <f>SUM(E22)</f>
        <v>4800</v>
      </c>
      <c r="C37" s="238"/>
      <c r="D37" s="112">
        <v>0.05</v>
      </c>
      <c r="E37" s="127">
        <f>B37*D37</f>
        <v>240</v>
      </c>
      <c r="F37" s="128"/>
      <c r="G37" s="128"/>
      <c r="H37" s="161" t="s">
        <v>103</v>
      </c>
    </row>
    <row r="38" spans="1:8" x14ac:dyDescent="0.25">
      <c r="A38" s="143" t="str">
        <f>A23</f>
        <v>Student 2</v>
      </c>
      <c r="B38" s="239"/>
      <c r="C38" s="238"/>
      <c r="D38" s="112"/>
      <c r="E38" s="128"/>
      <c r="F38" s="128"/>
      <c r="G38" s="128"/>
      <c r="H38" s="162"/>
    </row>
    <row r="39" spans="1:8" x14ac:dyDescent="0.25">
      <c r="A39" s="144" t="str">
        <f>A24</f>
        <v>Student 3</v>
      </c>
      <c r="B39" s="240"/>
      <c r="C39" s="240"/>
      <c r="D39" s="112"/>
      <c r="E39" s="128"/>
      <c r="F39" s="128"/>
      <c r="G39" s="128"/>
      <c r="H39" s="162"/>
    </row>
    <row r="40" spans="1:8" x14ac:dyDescent="0.25">
      <c r="A40" s="136"/>
      <c r="B40" s="109"/>
      <c r="C40" s="109"/>
      <c r="D40" s="153" t="s">
        <v>14</v>
      </c>
      <c r="E40" s="146">
        <f>SUM(E28:E39)</f>
        <v>1721</v>
      </c>
      <c r="F40" s="146">
        <f>SUM(F28:F39)</f>
        <v>0</v>
      </c>
      <c r="G40" s="146">
        <f>SUM(G28:G39)</f>
        <v>0</v>
      </c>
      <c r="H40" s="155"/>
    </row>
    <row r="41" spans="1:8" ht="9" customHeight="1" x14ac:dyDescent="0.25">
      <c r="A41" s="136"/>
      <c r="B41" s="109"/>
      <c r="C41" s="109"/>
      <c r="D41" s="145"/>
      <c r="E41" s="142"/>
      <c r="F41" s="142"/>
      <c r="G41" s="142"/>
      <c r="H41" s="159"/>
    </row>
    <row r="42" spans="1:8" ht="26.25" x14ac:dyDescent="0.25">
      <c r="A42" s="180" t="s">
        <v>29</v>
      </c>
      <c r="B42" s="294" t="s">
        <v>30</v>
      </c>
      <c r="C42" s="294"/>
      <c r="D42" s="176" t="s">
        <v>31</v>
      </c>
      <c r="E42" s="106" t="str">
        <f>$E$6</f>
        <v>Walker</v>
      </c>
      <c r="F42" s="106" t="str">
        <f>$F$6</f>
        <v>Investigator 2</v>
      </c>
      <c r="G42" s="106" t="str">
        <f>$G$6</f>
        <v>Investigator 3</v>
      </c>
      <c r="H42" s="181" t="s">
        <v>9</v>
      </c>
    </row>
    <row r="43" spans="1:8" x14ac:dyDescent="0.25">
      <c r="A43" s="169" t="s">
        <v>118</v>
      </c>
      <c r="B43" s="298">
        <v>4000</v>
      </c>
      <c r="C43" s="298"/>
      <c r="D43" s="111">
        <v>3</v>
      </c>
      <c r="E43" s="128">
        <f>B43*D43</f>
        <v>12000</v>
      </c>
      <c r="F43" s="128"/>
      <c r="G43" s="128"/>
      <c r="H43" s="157" t="s">
        <v>102</v>
      </c>
    </row>
    <row r="44" spans="1:8" x14ac:dyDescent="0.25">
      <c r="A44" s="169"/>
      <c r="B44" s="240"/>
      <c r="C44" s="240"/>
      <c r="D44" s="112"/>
      <c r="E44" s="128"/>
      <c r="F44" s="128"/>
      <c r="G44" s="128"/>
      <c r="H44" s="158"/>
    </row>
    <row r="45" spans="1:8" x14ac:dyDescent="0.25">
      <c r="A45" s="170"/>
      <c r="B45" s="239"/>
      <c r="C45" s="238"/>
      <c r="D45" s="112"/>
      <c r="E45" s="128"/>
      <c r="F45" s="128"/>
      <c r="G45" s="128"/>
      <c r="H45" s="158"/>
    </row>
    <row r="46" spans="1:8" x14ac:dyDescent="0.25">
      <c r="A46" s="136"/>
      <c r="B46" s="109"/>
      <c r="C46" s="109"/>
      <c r="D46" s="153" t="s">
        <v>14</v>
      </c>
      <c r="E46" s="146">
        <f>SUM(E43:E45)</f>
        <v>12000</v>
      </c>
      <c r="F46" s="146">
        <f>SUM(F43:F45)</f>
        <v>0</v>
      </c>
      <c r="G46" s="146">
        <f>SUM(G43:G45)</f>
        <v>0</v>
      </c>
      <c r="H46" s="160"/>
    </row>
    <row r="47" spans="1:8" ht="9" customHeight="1" x14ac:dyDescent="0.25">
      <c r="A47" s="136"/>
      <c r="B47" s="109"/>
      <c r="C47" s="109"/>
      <c r="D47" s="109"/>
      <c r="E47" s="151"/>
      <c r="F47" s="151"/>
      <c r="G47" s="151"/>
      <c r="H47" s="122"/>
    </row>
    <row r="48" spans="1:8" ht="26.25" x14ac:dyDescent="0.25">
      <c r="A48" s="252" t="s">
        <v>32</v>
      </c>
      <c r="B48" s="253"/>
      <c r="C48" s="253"/>
      <c r="D48" s="254"/>
      <c r="E48" s="106" t="str">
        <f>$E$6</f>
        <v>Walker</v>
      </c>
      <c r="F48" s="106" t="str">
        <f>$F$6</f>
        <v>Investigator 2</v>
      </c>
      <c r="G48" s="106" t="str">
        <f>$G$6</f>
        <v>Investigator 3</v>
      </c>
      <c r="H48" s="181" t="s">
        <v>9</v>
      </c>
    </row>
    <row r="49" spans="1:8" x14ac:dyDescent="0.25">
      <c r="A49" s="249" t="s">
        <v>44</v>
      </c>
      <c r="B49" s="250"/>
      <c r="C49" s="250"/>
      <c r="D49" s="251"/>
      <c r="E49" s="133">
        <v>100</v>
      </c>
      <c r="F49" s="133"/>
      <c r="G49" s="133"/>
      <c r="H49" s="157" t="s">
        <v>98</v>
      </c>
    </row>
    <row r="50" spans="1:8" x14ac:dyDescent="0.25">
      <c r="A50" s="279"/>
      <c r="B50" s="280"/>
      <c r="C50" s="280"/>
      <c r="D50" s="281"/>
      <c r="E50" s="133"/>
      <c r="F50" s="133"/>
      <c r="G50" s="133"/>
      <c r="H50" s="158"/>
    </row>
    <row r="51" spans="1:8" x14ac:dyDescent="0.25">
      <c r="A51" s="136"/>
      <c r="B51" s="109"/>
      <c r="C51" s="109"/>
      <c r="D51" s="153" t="s">
        <v>14</v>
      </c>
      <c r="E51" s="168">
        <f>SUM(E49:E50)</f>
        <v>100</v>
      </c>
      <c r="F51" s="168">
        <f>SUM(F49:F50)</f>
        <v>0</v>
      </c>
      <c r="G51" s="168">
        <f>SUM(G49:G50)</f>
        <v>0</v>
      </c>
      <c r="H51" s="165"/>
    </row>
    <row r="52" spans="1:8" ht="9" customHeight="1" x14ac:dyDescent="0.25">
      <c r="A52" s="136"/>
      <c r="B52" s="109"/>
      <c r="C52" s="109"/>
      <c r="D52" s="145"/>
      <c r="E52" s="142"/>
      <c r="F52" s="142"/>
      <c r="G52" s="142"/>
      <c r="H52" s="159"/>
    </row>
    <row r="53" spans="1:8" ht="26.25" x14ac:dyDescent="0.25">
      <c r="A53" s="252" t="s">
        <v>62</v>
      </c>
      <c r="B53" s="253"/>
      <c r="C53" s="253"/>
      <c r="D53" s="253"/>
      <c r="E53" s="106" t="str">
        <f>$E$6</f>
        <v>Walker</v>
      </c>
      <c r="F53" s="106" t="str">
        <f>$F$6</f>
        <v>Investigator 2</v>
      </c>
      <c r="G53" s="106" t="str">
        <f>$G$6</f>
        <v>Investigator 3</v>
      </c>
      <c r="H53" s="181" t="s">
        <v>9</v>
      </c>
    </row>
    <row r="54" spans="1:8" ht="26.25" x14ac:dyDescent="0.25">
      <c r="A54" s="291" t="s">
        <v>119</v>
      </c>
      <c r="B54" s="292"/>
      <c r="C54" s="292"/>
      <c r="D54" s="293"/>
      <c r="E54" s="132">
        <v>1200</v>
      </c>
      <c r="F54" s="132"/>
      <c r="G54" s="132"/>
      <c r="H54" s="150" t="s">
        <v>99</v>
      </c>
    </row>
    <row r="55" spans="1:8" x14ac:dyDescent="0.25">
      <c r="A55" s="279"/>
      <c r="B55" s="280"/>
      <c r="C55" s="280"/>
      <c r="D55" s="281"/>
      <c r="E55" s="132"/>
      <c r="F55" s="132"/>
      <c r="G55" s="132"/>
      <c r="H55" s="149"/>
    </row>
    <row r="56" spans="1:8" x14ac:dyDescent="0.25">
      <c r="A56" s="136"/>
      <c r="B56" s="109"/>
      <c r="C56" s="109"/>
      <c r="D56" s="153" t="s">
        <v>14</v>
      </c>
      <c r="E56" s="167">
        <f>SUM(E54:E55)</f>
        <v>1200</v>
      </c>
      <c r="F56" s="167">
        <f>SUM(F54:F55)</f>
        <v>0</v>
      </c>
      <c r="G56" s="167">
        <f>SUM(G54:G55)</f>
        <v>0</v>
      </c>
      <c r="H56" s="165"/>
    </row>
    <row r="57" spans="1:8" ht="9" customHeight="1" x14ac:dyDescent="0.25">
      <c r="A57" s="137"/>
      <c r="B57" s="109"/>
      <c r="C57" s="109"/>
      <c r="D57" s="145"/>
      <c r="E57" s="142"/>
      <c r="F57" s="142"/>
      <c r="G57" s="142"/>
      <c r="H57" s="159"/>
    </row>
    <row r="58" spans="1:8" ht="26.25" x14ac:dyDescent="0.25">
      <c r="A58" s="180" t="s">
        <v>33</v>
      </c>
      <c r="B58" s="261" t="s">
        <v>34</v>
      </c>
      <c r="C58" s="261"/>
      <c r="D58" s="175" t="s">
        <v>35</v>
      </c>
      <c r="E58" s="106" t="str">
        <f>$E$6</f>
        <v>Walker</v>
      </c>
      <c r="F58" s="106" t="str">
        <f>$F$6</f>
        <v>Investigator 2</v>
      </c>
      <c r="G58" s="106" t="str">
        <f>$G$6</f>
        <v>Investigator 3</v>
      </c>
      <c r="H58" s="181" t="s">
        <v>9</v>
      </c>
    </row>
    <row r="59" spans="1:8" x14ac:dyDescent="0.25">
      <c r="A59" s="143" t="str">
        <f>E5</f>
        <v>North Carolina State Univ</v>
      </c>
      <c r="B59" s="262">
        <f>E13+E19+E25+E40+E51+E56</f>
        <v>17171</v>
      </c>
      <c r="C59" s="263"/>
      <c r="D59" s="120">
        <v>0.48</v>
      </c>
      <c r="E59" s="131">
        <f>B59*D59</f>
        <v>8242.08</v>
      </c>
      <c r="F59" s="131"/>
      <c r="G59" s="131"/>
      <c r="H59" s="166"/>
    </row>
    <row r="60" spans="1:8" x14ac:dyDescent="0.25">
      <c r="A60" s="143" t="s">
        <v>2</v>
      </c>
      <c r="B60" s="264">
        <f>F13+F19+F25+F40+F51+F56</f>
        <v>0</v>
      </c>
      <c r="C60" s="265"/>
      <c r="D60" s="121"/>
      <c r="E60" s="132"/>
      <c r="F60" s="132">
        <f>B60*D60</f>
        <v>0</v>
      </c>
      <c r="G60" s="132"/>
      <c r="H60" s="158"/>
    </row>
    <row r="61" spans="1:8" ht="13.5" customHeight="1" x14ac:dyDescent="0.25">
      <c r="A61" s="144" t="s">
        <v>3</v>
      </c>
      <c r="B61" s="264">
        <f>G13+G19+G25+G40+G51+G56</f>
        <v>0</v>
      </c>
      <c r="C61" s="265"/>
      <c r="D61" s="121"/>
      <c r="E61" s="132"/>
      <c r="F61" s="132"/>
      <c r="G61" s="132">
        <f>B61*D61</f>
        <v>0</v>
      </c>
      <c r="H61" s="158"/>
    </row>
    <row r="62" spans="1:8" x14ac:dyDescent="0.25">
      <c r="A62" s="138"/>
      <c r="B62" s="122"/>
      <c r="C62" s="122"/>
      <c r="D62" s="153" t="s">
        <v>14</v>
      </c>
      <c r="E62" s="163">
        <f>SUM(E59:E61)</f>
        <v>8242.08</v>
      </c>
      <c r="F62" s="164"/>
      <c r="G62" s="164"/>
      <c r="H62" s="165"/>
    </row>
    <row r="63" spans="1:8" ht="8.1" customHeight="1" thickBot="1" x14ac:dyDescent="0.3">
      <c r="A63" s="138"/>
      <c r="B63" s="122"/>
      <c r="C63" s="122"/>
      <c r="D63" s="109"/>
      <c r="E63" s="186"/>
      <c r="F63" s="187"/>
      <c r="G63" s="196"/>
      <c r="H63" s="188"/>
    </row>
    <row r="64" spans="1:8" ht="15.75" customHeight="1" x14ac:dyDescent="0.25">
      <c r="A64" s="136"/>
      <c r="B64" s="123"/>
      <c r="C64" s="123"/>
      <c r="D64" s="123"/>
      <c r="E64" s="197"/>
      <c r="F64" s="197"/>
      <c r="G64" s="198"/>
      <c r="H64" s="192" t="s">
        <v>61</v>
      </c>
    </row>
    <row r="65" spans="1:8" ht="16.5" thickBot="1" x14ac:dyDescent="0.3">
      <c r="A65" s="136"/>
      <c r="B65" s="136"/>
      <c r="C65" s="123"/>
      <c r="D65" s="189" t="s">
        <v>64</v>
      </c>
      <c r="E65" s="190">
        <f>E13+E19+E25+E40+E46+E51+E56+E62</f>
        <v>37413.08</v>
      </c>
      <c r="F65" s="190">
        <f>F13+F19+F25+F40+F46+F51+F56+F62</f>
        <v>0</v>
      </c>
      <c r="G65" s="199">
        <f>G13+G19+G25+G40+G46+G51+G56+G62</f>
        <v>0</v>
      </c>
      <c r="H65" s="191">
        <f>SUM(E65:G65)</f>
        <v>37413.08</v>
      </c>
    </row>
    <row r="66" spans="1:8" ht="9" customHeight="1" x14ac:dyDescent="0.25">
      <c r="A66" s="136"/>
      <c r="B66" s="136"/>
      <c r="C66" s="123"/>
      <c r="D66" s="123"/>
      <c r="E66" s="123"/>
      <c r="F66" s="123"/>
      <c r="G66" s="123"/>
      <c r="H66" s="123"/>
    </row>
    <row r="67" spans="1:8" ht="9" customHeight="1" x14ac:dyDescent="0.25">
      <c r="A67" s="136"/>
      <c r="B67" s="136"/>
      <c r="C67" s="123"/>
      <c r="D67" s="202"/>
      <c r="E67" s="203"/>
      <c r="F67" s="203"/>
      <c r="G67" s="203"/>
      <c r="H67" s="204"/>
    </row>
    <row r="68" spans="1:8" ht="26.25" x14ac:dyDescent="0.25">
      <c r="A68" s="139"/>
      <c r="B68" s="258" t="s">
        <v>36</v>
      </c>
      <c r="C68" s="259"/>
      <c r="D68" s="260"/>
      <c r="E68" s="106" t="str">
        <f>$E$6</f>
        <v>Walker</v>
      </c>
      <c r="F68" s="106" t="str">
        <f>$F$6</f>
        <v>Investigator 2</v>
      </c>
      <c r="G68" s="193" t="str">
        <f>$G$6</f>
        <v>Investigator 3</v>
      </c>
      <c r="H68" s="200" t="s">
        <v>63</v>
      </c>
    </row>
    <row r="69" spans="1:8" x14ac:dyDescent="0.25">
      <c r="A69" s="136"/>
      <c r="B69" s="288" t="s">
        <v>97</v>
      </c>
      <c r="C69" s="289"/>
      <c r="D69" s="290"/>
      <c r="E69" s="130">
        <v>43000</v>
      </c>
      <c r="F69" s="130"/>
      <c r="G69" s="194"/>
      <c r="H69" s="195">
        <f>SUM(E69:G69)</f>
        <v>43000</v>
      </c>
    </row>
    <row r="70" spans="1:8" x14ac:dyDescent="0.25">
      <c r="A70" s="136"/>
      <c r="B70" s="246" t="s">
        <v>37</v>
      </c>
      <c r="C70" s="247"/>
      <c r="D70" s="248"/>
      <c r="E70" s="130"/>
      <c r="F70" s="130"/>
      <c r="G70" s="194"/>
      <c r="H70" s="195">
        <f t="shared" ref="H70:H72" si="2">SUM(E70:G70)</f>
        <v>0</v>
      </c>
    </row>
    <row r="71" spans="1:8" x14ac:dyDescent="0.25">
      <c r="A71" s="136"/>
      <c r="B71" s="246" t="s">
        <v>38</v>
      </c>
      <c r="C71" s="247"/>
      <c r="D71" s="248"/>
      <c r="E71" s="130"/>
      <c r="F71" s="130"/>
      <c r="G71" s="194"/>
      <c r="H71" s="195">
        <f t="shared" si="2"/>
        <v>0</v>
      </c>
    </row>
    <row r="72" spans="1:8" ht="15.75" thickBot="1" x14ac:dyDescent="0.3">
      <c r="A72" s="136"/>
      <c r="B72" s="246" t="s">
        <v>39</v>
      </c>
      <c r="C72" s="247"/>
      <c r="D72" s="248"/>
      <c r="E72" s="130"/>
      <c r="F72" s="130"/>
      <c r="G72" s="194"/>
      <c r="H72" s="195">
        <f t="shared" si="2"/>
        <v>0</v>
      </c>
    </row>
    <row r="73" spans="1:8" ht="16.5" thickBot="1" x14ac:dyDescent="0.3">
      <c r="A73" s="138"/>
      <c r="B73" s="299" t="str">
        <f>IF(H73&lt;H65,"MATCH UNDER REQUIREMENT!"," ")</f>
        <v xml:space="preserve"> </v>
      </c>
      <c r="C73" s="299"/>
      <c r="D73" s="299"/>
      <c r="E73" s="300"/>
      <c r="F73" s="282" t="s">
        <v>65</v>
      </c>
      <c r="G73" s="283"/>
      <c r="H73" s="201">
        <f>SUM(H69:H72)</f>
        <v>43000</v>
      </c>
    </row>
    <row r="74" spans="1:8" ht="9" customHeight="1" x14ac:dyDescent="0.25">
      <c r="A74" s="136"/>
      <c r="B74" s="122"/>
      <c r="C74" s="140"/>
      <c r="D74" s="140"/>
      <c r="E74" s="140"/>
      <c r="F74" s="140"/>
      <c r="G74" s="140"/>
      <c r="H74" s="140"/>
    </row>
  </sheetData>
  <mergeCells count="41">
    <mergeCell ref="B73:E73"/>
    <mergeCell ref="F73:G73"/>
    <mergeCell ref="B68:D68"/>
    <mergeCell ref="B69:D69"/>
    <mergeCell ref="B70:D70"/>
    <mergeCell ref="B71:D71"/>
    <mergeCell ref="B72:D72"/>
    <mergeCell ref="B61:C61"/>
    <mergeCell ref="A53:D53"/>
    <mergeCell ref="A54:D54"/>
    <mergeCell ref="A55:D55"/>
    <mergeCell ref="B58:C58"/>
    <mergeCell ref="B59:C59"/>
    <mergeCell ref="B60:C60"/>
    <mergeCell ref="A48:D48"/>
    <mergeCell ref="A49:D49"/>
    <mergeCell ref="A50:D50"/>
    <mergeCell ref="B38:C38"/>
    <mergeCell ref="B39:C39"/>
    <mergeCell ref="B42:C42"/>
    <mergeCell ref="B43:C43"/>
    <mergeCell ref="B44:C44"/>
    <mergeCell ref="B45:C45"/>
    <mergeCell ref="B37:C37"/>
    <mergeCell ref="B24:C24"/>
    <mergeCell ref="B27:C27"/>
    <mergeCell ref="B28:C28"/>
    <mergeCell ref="B29:C29"/>
    <mergeCell ref="B30:C30"/>
    <mergeCell ref="B31:C31"/>
    <mergeCell ref="B32:C32"/>
    <mergeCell ref="B33:C33"/>
    <mergeCell ref="B34:C34"/>
    <mergeCell ref="B35:C35"/>
    <mergeCell ref="B36:C36"/>
    <mergeCell ref="B23:C23"/>
    <mergeCell ref="A1:H1"/>
    <mergeCell ref="B3:C3"/>
    <mergeCell ref="B21:C21"/>
    <mergeCell ref="B22:C22"/>
    <mergeCell ref="A5:D5"/>
  </mergeCells>
  <pageMargins left="0.7" right="0.7" top="0.75" bottom="0.75" header="0.3" footer="0.3"/>
  <pageSetup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Instructions</vt:lpstr>
      <vt:lpstr>Budget Form</vt:lpstr>
      <vt:lpstr>Subcontract</vt:lpstr>
      <vt:lpstr>'Budget Form'!Print_Area</vt:lpstr>
      <vt:lpstr>Instructions!Print_Area</vt:lpstr>
      <vt:lpstr>Subcontract!Print_Area</vt:lpstr>
      <vt:lpstr>'Budget Form'!Print_Titles</vt:lpstr>
    </vt:vector>
  </TitlesOfParts>
  <Company>Portland State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Hau Hagedorn</dc:creator>
  <cp:lastModifiedBy>Hau Hagedorn</cp:lastModifiedBy>
  <cp:lastPrinted>2012-03-14T21:02:59Z</cp:lastPrinted>
  <dcterms:created xsi:type="dcterms:W3CDTF">2012-03-06T22:35:16Z</dcterms:created>
  <dcterms:modified xsi:type="dcterms:W3CDTF">2012-05-01T17:51:32Z</dcterms:modified>
</cp:coreProperties>
</file>